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siness Office-Budget\Budget Requests Process\"/>
    </mc:Choice>
  </mc:AlternateContent>
  <bookViews>
    <workbookView xWindow="0" yWindow="0" windowWidth="38400" windowHeight="17100" activeTab="1"/>
  </bookViews>
  <sheets>
    <sheet name="Instructions" sheetId="4" r:id="rId1"/>
    <sheet name="Form" sheetId="1" r:id="rId2"/>
    <sheet name="Paygrade" sheetId="2" state="hidden" r:id="rId3"/>
  </sheets>
  <calcPr calcId="162913"/>
</workbook>
</file>

<file path=xl/calcChain.xml><?xml version="1.0" encoding="utf-8"?>
<calcChain xmlns="http://schemas.openxmlformats.org/spreadsheetml/2006/main">
  <c r="J32" i="1" l="1"/>
  <c r="C39" i="1" s="1"/>
  <c r="E6" i="2" l="1"/>
  <c r="F6" i="2" s="1"/>
  <c r="L33" i="1" l="1"/>
  <c r="E34" i="2" l="1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L32" i="1" l="1"/>
  <c r="C58" i="1" l="1"/>
  <c r="B78" i="1" s="1"/>
</calcChain>
</file>

<file path=xl/sharedStrings.xml><?xml version="1.0" encoding="utf-8"?>
<sst xmlns="http://schemas.openxmlformats.org/spreadsheetml/2006/main" count="182" uniqueCount="146">
  <si>
    <t>i.</t>
  </si>
  <si>
    <t>ii.</t>
  </si>
  <si>
    <t>Clerical &amp; Support Staff</t>
  </si>
  <si>
    <t>Administrative Professional</t>
  </si>
  <si>
    <t>Faculty</t>
  </si>
  <si>
    <t>Yes</t>
  </si>
  <si>
    <t>No</t>
  </si>
  <si>
    <t>Location:</t>
  </si>
  <si>
    <t>Complete the fields below:</t>
  </si>
  <si>
    <t>iii.</t>
  </si>
  <si>
    <t>-</t>
  </si>
  <si>
    <t>I.</t>
  </si>
  <si>
    <t>II.</t>
  </si>
  <si>
    <t>III.</t>
  </si>
  <si>
    <t>IV.</t>
  </si>
  <si>
    <t>Additional Notes:</t>
  </si>
  <si>
    <t>$</t>
  </si>
  <si>
    <t>1.</t>
  </si>
  <si>
    <t>2.</t>
  </si>
  <si>
    <t>3.</t>
  </si>
  <si>
    <t>4.</t>
  </si>
  <si>
    <t>5.</t>
  </si>
  <si>
    <t>Office Space Identified:</t>
  </si>
  <si>
    <t>Equipment Needs:</t>
  </si>
  <si>
    <t>Start-Up Costs:</t>
  </si>
  <si>
    <t>Total Personnel Cost (auto-fills):</t>
  </si>
  <si>
    <t>Total Salary and Fringe Benefits Cost (auto-fills):</t>
  </si>
  <si>
    <t>Renovation:</t>
  </si>
  <si>
    <t>Date:</t>
  </si>
  <si>
    <t>Explain Funding Source Identified (if any) / if none - type "University Funding Requested"</t>
  </si>
  <si>
    <t>List Index(es) to Receive Funding</t>
  </si>
  <si>
    <t>Total Requested Funds for this Budget Request Form (auto-fills):</t>
  </si>
  <si>
    <t>Office / Department:</t>
  </si>
  <si>
    <t>Complete and attach a Job Analysis Questionnaire (JAQ) for each new position requested.</t>
  </si>
  <si>
    <t>Instructions:</t>
  </si>
  <si>
    <t>Choose one of the following categories using the instructions below:</t>
  </si>
  <si>
    <r>
      <t xml:space="preserve">Detailed explanation of request </t>
    </r>
    <r>
      <rPr>
        <sz val="12"/>
        <color theme="1"/>
        <rFont val="Calibri"/>
        <family val="2"/>
        <scheme val="minor"/>
      </rPr>
      <t>(attach additional documentation if needed)</t>
    </r>
    <r>
      <rPr>
        <b/>
        <sz val="14"/>
        <color theme="1"/>
        <rFont val="Calibri"/>
        <family val="2"/>
        <scheme val="minor"/>
      </rPr>
      <t>:</t>
    </r>
  </si>
  <si>
    <t>*Please complete only the light gray shaded sections of this form.  Purple sections will automatically populate.*</t>
  </si>
  <si>
    <r>
      <t xml:space="preserve">Type of Request </t>
    </r>
    <r>
      <rPr>
        <sz val="12"/>
        <color theme="1"/>
        <rFont val="Calibri"/>
        <family val="2"/>
        <scheme val="minor"/>
      </rPr>
      <t>(Place an "X" in the appropriate box for either One-Time or Recurring and briefly describe the Proposed Use of Funds)</t>
    </r>
    <r>
      <rPr>
        <b/>
        <sz val="14"/>
        <color theme="1"/>
        <rFont val="Calibri"/>
        <family val="2"/>
        <scheme val="minor"/>
      </rPr>
      <t>:</t>
    </r>
  </si>
  <si>
    <t>Proposed Use of Funds</t>
  </si>
  <si>
    <t>Please include:</t>
  </si>
  <si>
    <t>BUDGET REQUEST FORM - Proposed Budget FY19-20</t>
  </si>
  <si>
    <t xml:space="preserve">Dean / VP </t>
  </si>
  <si>
    <r>
      <t xml:space="preserve">Completed By </t>
    </r>
    <r>
      <rPr>
        <u/>
        <sz val="13"/>
        <color theme="1"/>
        <rFont val="Calibri"/>
        <family val="2"/>
        <scheme val="minor"/>
      </rPr>
      <t>(Name &amp; Title)</t>
    </r>
    <r>
      <rPr>
        <b/>
        <u/>
        <sz val="13"/>
        <color theme="1"/>
        <rFont val="Calibri"/>
        <family val="2"/>
        <scheme val="minor"/>
      </rPr>
      <t>:</t>
    </r>
  </si>
  <si>
    <r>
      <t xml:space="preserve">Human Resources </t>
    </r>
    <r>
      <rPr>
        <b/>
        <sz val="10"/>
        <color theme="1"/>
        <rFont val="Calibri"/>
        <family val="2"/>
        <scheme val="minor"/>
      </rPr>
      <t>(If completing section A)</t>
    </r>
  </si>
  <si>
    <t>Education for Life</t>
  </si>
  <si>
    <t>Exceptional Stewardship</t>
  </si>
  <si>
    <t>Engagement for Impact</t>
  </si>
  <si>
    <t>Innovation In All We Do</t>
  </si>
  <si>
    <t>(Funds are only needed temporarily for FY19-20.)</t>
  </si>
  <si>
    <t>(Funds are being requested from the Strategic Investment Pool)</t>
  </si>
  <si>
    <t>Fringe Benefits-40% of Salary</t>
  </si>
  <si>
    <t>One-Time (Temporary)</t>
  </si>
  <si>
    <t>Recurring (Permanent)</t>
  </si>
  <si>
    <t>C.  Operating:</t>
  </si>
  <si>
    <t>D.  Travel:</t>
  </si>
  <si>
    <t>E.  Capital (equipment costing greater than $5,000):</t>
  </si>
  <si>
    <t>Choose the proper classification (Clerical, Admin, Faculty)</t>
  </si>
  <si>
    <t>(C) Enter request for Operating expenses</t>
  </si>
  <si>
    <t>(D) Enter request for Travel expenses</t>
  </si>
  <si>
    <t>The total requested funds is an auto fill.  Verify this calculation is correct.</t>
  </si>
  <si>
    <t>Answer the questions in this section and attach additional documentation if needed</t>
  </si>
  <si>
    <t>Administrative Salary</t>
  </si>
  <si>
    <t>Grade</t>
  </si>
  <si>
    <t>Mid</t>
  </si>
  <si>
    <t>HR Approved Salary - 80% of Mid</t>
  </si>
  <si>
    <t>80% of Mid</t>
  </si>
  <si>
    <t>Min</t>
  </si>
  <si>
    <t>Diff</t>
  </si>
  <si>
    <t>Pay Grade (select grade from drop down)</t>
  </si>
  <si>
    <t>/</t>
  </si>
  <si>
    <t>(Funds are needed permanently beginning in FY19-20)</t>
  </si>
  <si>
    <t>Department Chair or Division Director</t>
  </si>
  <si>
    <t>Strategic Investment Pool</t>
  </si>
  <si>
    <t>All new position requests must be reviewed by HR for proper classification as either Clerical &amp; Support or Administrative Professional and appropriate pay grade.</t>
  </si>
  <si>
    <t>3. If selecting Faculty, please approximate a salary.</t>
  </si>
  <si>
    <r>
      <t xml:space="preserve">Select Strategic Goal Action(s).  </t>
    </r>
    <r>
      <rPr>
        <sz val="12"/>
        <color theme="1"/>
        <rFont val="Calibri"/>
        <family val="2"/>
        <scheme val="minor"/>
      </rPr>
      <t>Place an "X" in each appropriate box and briefly describe how allocating funds for this purpose will further TTU's four main Strategic Goals.</t>
    </r>
  </si>
  <si>
    <t>1) What is the impact for the department/division if this request is not funded?</t>
  </si>
  <si>
    <t>2) Do you have alternative resources to meet this need?  Please provide a description of what steps have been taken to fund this need through carryforwards,  internal efficiencies, or budget reallocation and why this has proven unacceptable.</t>
  </si>
  <si>
    <t>Enter date of request - Please see the "Budget Timeline and Process" for appropriate timelines and deadlines for Proposed and Revised Request</t>
  </si>
  <si>
    <t>Enter the name and title making the request</t>
  </si>
  <si>
    <t>Enter the Office/Department</t>
  </si>
  <si>
    <t>Choose the type of funds requested (One-time(Temporary), Recurring(Permanent), or Strategic Investment Pool)</t>
  </si>
  <si>
    <t>Complete and attach a Job Analysis Questionnaire (JAQ) for each positon requested</t>
  </si>
  <si>
    <t>Send JAQ to Human Resources for review of proper classification and the appropriate pay grade</t>
  </si>
  <si>
    <t>Enter whether office space has been identified for the new employee</t>
  </si>
  <si>
    <t>Enter equipment needs cost</t>
  </si>
  <si>
    <t>Enter start up costs associated with position</t>
  </si>
  <si>
    <r>
      <t>Once Human Resources reviews the JAQ, they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MUST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sign the Budget Request Form </t>
    </r>
  </si>
  <si>
    <t>(B) Enter request for adjunct, temporary , hourly, student or GA salary and wage expenses</t>
  </si>
  <si>
    <t>(E) Enter request for Capital expenses</t>
  </si>
  <si>
    <t>Select all strategic goals that apply to the funding request and briefly describe how these funds will further TTU's Strategic Goals</t>
  </si>
  <si>
    <t xml:space="preserve">will then be prioritized at the VP level, signed, and forwarded to the Budget Office to be compiled for the review process stated in the timeline.  </t>
  </si>
  <si>
    <t>The funding of these requests is based on new available resources and/or needed reallocations of existing resources.</t>
  </si>
  <si>
    <t>Budget Request Form Instructions</t>
  </si>
  <si>
    <t>Explain the proposed use of the funds</t>
  </si>
  <si>
    <t>First Steps:</t>
  </si>
  <si>
    <t>Sections III &amp; IV</t>
  </si>
  <si>
    <t>Section II</t>
  </si>
  <si>
    <t>Section I</t>
  </si>
  <si>
    <t>Section I.A</t>
  </si>
  <si>
    <t>Please ensure that all boxes are completed in this section.  Be sure to list both the funding sources identified and the indexes to receive new funding.</t>
  </si>
  <si>
    <t>B.  Payroll Group Lines (i.e. Temporary/Hourly/Adjunct/etc.)</t>
  </si>
  <si>
    <r>
      <t xml:space="preserve">Submit completed form(s) to the Budget Office via Campus Box 5037 or scan completed form(s) and email at </t>
    </r>
    <r>
      <rPr>
        <b/>
        <u/>
        <sz val="13"/>
        <color theme="1"/>
        <rFont val="Calibri"/>
        <family val="2"/>
        <scheme val="minor"/>
      </rPr>
      <t>tcmcwilliams@tntech.edu</t>
    </r>
  </si>
  <si>
    <t>*  All Budget Request Forms must initially be signed by the Dean or Director that oversees the department requesting the additional funds.  The requests</t>
  </si>
  <si>
    <t>Make sure all appropriate signatures have been acquired*</t>
  </si>
  <si>
    <t>Choose the approved paygrade from the drop down list*</t>
  </si>
  <si>
    <t>*  The paygrade will automatically calculate at 80% of midpoint and fringe benefits will calculate at 40% of the salary</t>
  </si>
  <si>
    <t>Submit completed form(s) to the Budget Office via Campus Box 5037 or scan completed form(s) and email at tcmcwilliams@tntech.edu</t>
  </si>
  <si>
    <t>Signatures Required:</t>
  </si>
  <si>
    <t>Skill Level (select AD or CL from drop down)</t>
  </si>
  <si>
    <t>Administrative</t>
  </si>
  <si>
    <t>AD-40</t>
  </si>
  <si>
    <t>AD-41</t>
  </si>
  <si>
    <t>AD-42</t>
  </si>
  <si>
    <t>AD-43</t>
  </si>
  <si>
    <t>AD-44</t>
  </si>
  <si>
    <t>AD-45</t>
  </si>
  <si>
    <t>AD-46</t>
  </si>
  <si>
    <t>AD-47</t>
  </si>
  <si>
    <t>AD-48</t>
  </si>
  <si>
    <t>AD-49</t>
  </si>
  <si>
    <t>AD-50</t>
  </si>
  <si>
    <t>AD-51</t>
  </si>
  <si>
    <t>AD-52</t>
  </si>
  <si>
    <t>AD-53</t>
  </si>
  <si>
    <t>AD-54</t>
  </si>
  <si>
    <t>AD-55</t>
  </si>
  <si>
    <t>CL-1</t>
  </si>
  <si>
    <t>CL-2</t>
  </si>
  <si>
    <t>CL-3</t>
  </si>
  <si>
    <t>CL-4</t>
  </si>
  <si>
    <t>CL-5</t>
  </si>
  <si>
    <t>CL-6</t>
  </si>
  <si>
    <t>CL-7</t>
  </si>
  <si>
    <t>CL-8</t>
  </si>
  <si>
    <t>CL-9</t>
  </si>
  <si>
    <t>CL-10</t>
  </si>
  <si>
    <t>CL-11</t>
  </si>
  <si>
    <t>CL-12</t>
  </si>
  <si>
    <t>CL-13</t>
  </si>
  <si>
    <t>Clerical</t>
  </si>
  <si>
    <t>1. Choose from the drop down list either Clerical or Admin.</t>
  </si>
  <si>
    <t>2. Select the paygrade from the drop down box (only for Clerical or Admin).</t>
  </si>
  <si>
    <t>Faculty salary must be approved by Provost.</t>
  </si>
  <si>
    <r>
      <t xml:space="preserve">A.  Personnel </t>
    </r>
    <r>
      <rPr>
        <b/>
        <i/>
        <u/>
        <sz val="14"/>
        <color theme="0"/>
        <rFont val="Calibri"/>
        <family val="2"/>
        <scheme val="minor"/>
      </rPr>
      <t>(Complete one form per new position requested)</t>
    </r>
    <r>
      <rPr>
        <b/>
        <u/>
        <sz val="14"/>
        <color theme="1"/>
        <rFont val="Calibri"/>
        <family val="2"/>
        <scheme val="minor"/>
      </rPr>
      <t>:  THIS MUST BE PREAPPROVED AND SIGNED BY HUMAN RESOURCES BEFORE SUBMISSSION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</si>
</sst>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Trellis">
        <bgColor theme="0" tint="-0.149937437055574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Border="1"/>
    <xf numFmtId="0" fontId="9" fillId="0" borderId="0" xfId="0" applyFont="1" applyBorder="1"/>
    <xf numFmtId="0" fontId="7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4" fillId="2" borderId="0" xfId="0" applyFont="1" applyFill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16" xfId="0" applyFont="1" applyBorder="1"/>
    <xf numFmtId="0" fontId="4" fillId="0" borderId="17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15" xfId="0" applyFont="1" applyBorder="1"/>
    <xf numFmtId="0" fontId="3" fillId="0" borderId="0" xfId="0" applyFont="1"/>
    <xf numFmtId="0" fontId="5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Fill="1"/>
    <xf numFmtId="0" fontId="4" fillId="0" borderId="0" xfId="0" applyFont="1" applyFill="1" applyBorder="1"/>
    <xf numFmtId="44" fontId="4" fillId="4" borderId="10" xfId="1" applyFont="1" applyFill="1" applyBorder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6" xfId="0" applyFont="1" applyBorder="1"/>
    <xf numFmtId="0" fontId="9" fillId="0" borderId="17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9" xfId="0" applyFont="1" applyBorder="1"/>
    <xf numFmtId="0" fontId="4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2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14" xfId="0" applyFont="1" applyBorder="1" applyAlignment="1">
      <alignment horizontal="left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164" fontId="10" fillId="5" borderId="20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 applyAlignment="1">
      <alignment horizontal="center"/>
    </xf>
    <xf numFmtId="164" fontId="10" fillId="5" borderId="22" xfId="0" applyNumberFormat="1" applyFont="1" applyFill="1" applyBorder="1" applyAlignment="1">
      <alignment horizontal="center"/>
    </xf>
    <xf numFmtId="49" fontId="10" fillId="5" borderId="20" xfId="0" applyNumberFormat="1" applyFont="1" applyFill="1" applyBorder="1" applyAlignment="1">
      <alignment horizontal="center"/>
    </xf>
    <xf numFmtId="49" fontId="10" fillId="5" borderId="21" xfId="0" applyNumberFormat="1" applyFont="1" applyFill="1" applyBorder="1" applyAlignment="1">
      <alignment horizontal="center"/>
    </xf>
    <xf numFmtId="49" fontId="10" fillId="5" borderId="2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5" fillId="6" borderId="0" xfId="0" applyFont="1" applyFill="1"/>
    <xf numFmtId="0" fontId="16" fillId="6" borderId="0" xfId="0" applyFont="1" applyFill="1"/>
    <xf numFmtId="0" fontId="4" fillId="2" borderId="0" xfId="0" applyFont="1" applyFill="1" applyBorder="1"/>
    <xf numFmtId="164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left" indent="8"/>
    </xf>
    <xf numFmtId="0" fontId="10" fillId="5" borderId="22" xfId="0" applyFont="1" applyFill="1" applyBorder="1"/>
    <xf numFmtId="44" fontId="10" fillId="0" borderId="0" xfId="1" applyFont="1" applyFill="1" applyBorder="1" applyAlignment="1">
      <alignment horizontal="center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10" fillId="5" borderId="4" xfId="0" applyFont="1" applyFill="1" applyBorder="1" applyAlignment="1">
      <alignment wrapText="1"/>
    </xf>
    <xf numFmtId="0" fontId="10" fillId="5" borderId="23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165" fontId="20" fillId="7" borderId="0" xfId="2" applyNumberFormat="1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5" fontId="17" fillId="0" borderId="0" xfId="2" applyNumberFormat="1" applyFont="1"/>
    <xf numFmtId="44" fontId="4" fillId="4" borderId="2" xfId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2" applyNumberFormat="1" applyFont="1" applyProtection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Alignment="1" applyProtection="1">
      <alignment horizontal="center"/>
    </xf>
    <xf numFmtId="164" fontId="10" fillId="5" borderId="21" xfId="0" applyNumberFormat="1" applyFont="1" applyFill="1" applyBorder="1" applyAlignment="1" applyProtection="1">
      <alignment horizontal="center"/>
      <protection locked="0"/>
    </xf>
    <xf numFmtId="44" fontId="4" fillId="5" borderId="2" xfId="1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/>
    <xf numFmtId="0" fontId="2" fillId="5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44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7" fillId="2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23" xfId="0" applyFont="1" applyFill="1" applyBorder="1" applyAlignment="1">
      <alignment horizontal="center" wrapText="1"/>
    </xf>
    <xf numFmtId="44" fontId="10" fillId="5" borderId="0" xfId="1" applyFont="1" applyFill="1" applyBorder="1" applyAlignment="1">
      <alignment horizontal="center"/>
    </xf>
    <xf numFmtId="44" fontId="10" fillId="5" borderId="2" xfId="1" applyFont="1" applyFill="1" applyBorder="1" applyAlignment="1">
      <alignment horizontal="center"/>
    </xf>
    <xf numFmtId="44" fontId="10" fillId="5" borderId="0" xfId="1" applyFont="1" applyFill="1" applyAlignment="1">
      <alignment horizontal="center"/>
    </xf>
    <xf numFmtId="44" fontId="4" fillId="4" borderId="12" xfId="1" applyFont="1" applyFill="1" applyBorder="1" applyAlignment="1" applyProtection="1">
      <alignment horizontal="center"/>
    </xf>
    <xf numFmtId="44" fontId="4" fillId="4" borderId="0" xfId="1" applyFont="1" applyFill="1" applyBorder="1" applyAlignment="1" applyProtection="1">
      <alignment horizontal="center"/>
    </xf>
    <xf numFmtId="44" fontId="4" fillId="4" borderId="11" xfId="1" applyFont="1" applyFill="1" applyBorder="1" applyAlignment="1" applyProtection="1">
      <alignment horizontal="center"/>
    </xf>
    <xf numFmtId="44" fontId="4" fillId="4" borderId="18" xfId="1" applyFont="1" applyFill="1" applyBorder="1" applyAlignment="1" applyProtection="1">
      <alignment horizontal="center"/>
    </xf>
    <xf numFmtId="44" fontId="4" fillId="4" borderId="1" xfId="1" applyFont="1" applyFill="1" applyBorder="1" applyAlignment="1" applyProtection="1">
      <alignment horizontal="center"/>
    </xf>
    <xf numFmtId="44" fontId="4" fillId="4" borderId="19" xfId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4" fontId="10" fillId="5" borderId="7" xfId="1" applyFont="1" applyFill="1" applyBorder="1" applyAlignment="1">
      <alignment horizontal="center"/>
    </xf>
    <xf numFmtId="44" fontId="10" fillId="5" borderId="5" xfId="1" applyFont="1" applyFill="1" applyBorder="1" applyAlignment="1">
      <alignment horizontal="center"/>
    </xf>
    <xf numFmtId="44" fontId="10" fillId="5" borderId="9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0" fillId="5" borderId="8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0" fillId="5" borderId="9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1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zoomScaleNormal="100" workbookViewId="0">
      <selection sqref="A1:B1"/>
    </sheetView>
  </sheetViews>
  <sheetFormatPr defaultRowHeight="15" x14ac:dyDescent="0.25"/>
  <cols>
    <col min="1" max="1" width="14.5703125" style="89" customWidth="1"/>
    <col min="2" max="2" width="127" style="104" customWidth="1"/>
  </cols>
  <sheetData>
    <row r="1" spans="1:2" ht="18.75" x14ac:dyDescent="0.3">
      <c r="A1" s="107" t="s">
        <v>94</v>
      </c>
      <c r="B1" s="107"/>
    </row>
    <row r="3" spans="1:2" x14ac:dyDescent="0.25">
      <c r="A3" s="91" t="s">
        <v>96</v>
      </c>
    </row>
    <row r="4" spans="1:2" x14ac:dyDescent="0.25">
      <c r="A4" s="89">
        <v>1</v>
      </c>
      <c r="B4" s="104" t="s">
        <v>79</v>
      </c>
    </row>
    <row r="6" spans="1:2" x14ac:dyDescent="0.25">
      <c r="A6" s="89">
        <v>2</v>
      </c>
      <c r="B6" s="104" t="s">
        <v>81</v>
      </c>
    </row>
    <row r="8" spans="1:2" x14ac:dyDescent="0.25">
      <c r="A8" s="89">
        <v>3</v>
      </c>
      <c r="B8" s="104" t="s">
        <v>80</v>
      </c>
    </row>
    <row r="10" spans="1:2" x14ac:dyDescent="0.25">
      <c r="A10" s="92" t="s">
        <v>99</v>
      </c>
    </row>
    <row r="12" spans="1:2" x14ac:dyDescent="0.25">
      <c r="A12" s="89">
        <v>4</v>
      </c>
      <c r="B12" s="104" t="s">
        <v>82</v>
      </c>
    </row>
    <row r="14" spans="1:2" x14ac:dyDescent="0.25">
      <c r="A14" s="89">
        <v>5</v>
      </c>
      <c r="B14" s="104" t="s">
        <v>95</v>
      </c>
    </row>
    <row r="16" spans="1:2" x14ac:dyDescent="0.25">
      <c r="A16" s="92" t="s">
        <v>100</v>
      </c>
    </row>
    <row r="18" spans="1:2" x14ac:dyDescent="0.25">
      <c r="A18" s="89">
        <v>6</v>
      </c>
      <c r="B18" s="104" t="s">
        <v>83</v>
      </c>
    </row>
    <row r="20" spans="1:2" x14ac:dyDescent="0.25">
      <c r="A20" s="89">
        <v>7</v>
      </c>
      <c r="B20" s="104" t="s">
        <v>84</v>
      </c>
    </row>
    <row r="22" spans="1:2" x14ac:dyDescent="0.25">
      <c r="A22" s="89">
        <v>8</v>
      </c>
      <c r="B22" s="104" t="s">
        <v>57</v>
      </c>
    </row>
    <row r="24" spans="1:2" x14ac:dyDescent="0.25">
      <c r="A24" s="89">
        <v>9</v>
      </c>
      <c r="B24" s="104" t="s">
        <v>106</v>
      </c>
    </row>
    <row r="25" spans="1:2" x14ac:dyDescent="0.25">
      <c r="B25" s="104" t="s">
        <v>107</v>
      </c>
    </row>
    <row r="27" spans="1:2" x14ac:dyDescent="0.25">
      <c r="A27" s="89">
        <v>10</v>
      </c>
      <c r="B27" s="104" t="s">
        <v>85</v>
      </c>
    </row>
    <row r="29" spans="1:2" x14ac:dyDescent="0.25">
      <c r="A29" s="89">
        <v>11</v>
      </c>
      <c r="B29" s="104" t="s">
        <v>86</v>
      </c>
    </row>
    <row r="31" spans="1:2" x14ac:dyDescent="0.25">
      <c r="A31" s="89">
        <v>12</v>
      </c>
      <c r="B31" s="104" t="s">
        <v>87</v>
      </c>
    </row>
    <row r="33" spans="1:2" x14ac:dyDescent="0.25">
      <c r="A33" s="89">
        <v>13</v>
      </c>
      <c r="B33" s="104" t="s">
        <v>88</v>
      </c>
    </row>
    <row r="35" spans="1:2" x14ac:dyDescent="0.25">
      <c r="A35" s="89">
        <v>14</v>
      </c>
      <c r="B35" s="104" t="s">
        <v>89</v>
      </c>
    </row>
    <row r="37" spans="1:2" x14ac:dyDescent="0.25">
      <c r="A37" s="89">
        <v>15</v>
      </c>
      <c r="B37" s="104" t="s">
        <v>58</v>
      </c>
    </row>
    <row r="39" spans="1:2" x14ac:dyDescent="0.25">
      <c r="A39" s="89">
        <v>16</v>
      </c>
      <c r="B39" s="104" t="s">
        <v>59</v>
      </c>
    </row>
    <row r="41" spans="1:2" x14ac:dyDescent="0.25">
      <c r="A41" s="89">
        <v>17</v>
      </c>
      <c r="B41" s="104" t="s">
        <v>90</v>
      </c>
    </row>
    <row r="43" spans="1:2" x14ac:dyDescent="0.25">
      <c r="A43" s="89">
        <v>18</v>
      </c>
      <c r="B43" s="104" t="s">
        <v>60</v>
      </c>
    </row>
    <row r="45" spans="1:2" x14ac:dyDescent="0.25">
      <c r="A45" s="89">
        <v>19</v>
      </c>
      <c r="B45" s="104" t="s">
        <v>101</v>
      </c>
    </row>
    <row r="47" spans="1:2" x14ac:dyDescent="0.25">
      <c r="A47" s="92" t="s">
        <v>98</v>
      </c>
    </row>
    <row r="49" spans="1:2" x14ac:dyDescent="0.25">
      <c r="A49" s="89">
        <v>20</v>
      </c>
      <c r="B49" s="104" t="s">
        <v>91</v>
      </c>
    </row>
    <row r="51" spans="1:2" x14ac:dyDescent="0.25">
      <c r="A51" s="92" t="s">
        <v>97</v>
      </c>
    </row>
    <row r="53" spans="1:2" x14ac:dyDescent="0.25">
      <c r="A53" s="89">
        <v>21</v>
      </c>
      <c r="B53" s="104" t="s">
        <v>61</v>
      </c>
    </row>
    <row r="55" spans="1:2" x14ac:dyDescent="0.25">
      <c r="A55" s="89">
        <v>22</v>
      </c>
      <c r="B55" s="104" t="s">
        <v>105</v>
      </c>
    </row>
    <row r="56" spans="1:2" x14ac:dyDescent="0.25">
      <c r="B56" s="104" t="s">
        <v>104</v>
      </c>
    </row>
    <row r="57" spans="1:2" x14ac:dyDescent="0.25">
      <c r="B57" s="104" t="s">
        <v>92</v>
      </c>
    </row>
    <row r="58" spans="1:2" x14ac:dyDescent="0.25">
      <c r="B58" s="104" t="s">
        <v>93</v>
      </c>
    </row>
    <row r="60" spans="1:2" x14ac:dyDescent="0.25">
      <c r="A60" s="89">
        <v>23</v>
      </c>
      <c r="B60" s="104" t="s">
        <v>108</v>
      </c>
    </row>
  </sheetData>
  <mergeCells count="1">
    <mergeCell ref="A1:B1"/>
  </mergeCells>
  <printOptions horizontalCentered="1"/>
  <pageMargins left="0.25" right="0.25" top="0.25" bottom="0.25" header="0.05" footer="0.05"/>
  <pageSetup scale="71" orientation="portrait" horizontalDpi="4294967295" verticalDpi="4294967295" r:id="rId1"/>
  <headerFooter>
    <oddFooter>&amp;LTTU Budget Office 1-30-19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topLeftCell="A7" zoomScale="85" zoomScaleNormal="85" workbookViewId="0">
      <selection activeCell="C34" sqref="C34"/>
    </sheetView>
  </sheetViews>
  <sheetFormatPr defaultColWidth="12.7109375" defaultRowHeight="15" customHeight="1" x14ac:dyDescent="0.3"/>
  <cols>
    <col min="1" max="1" width="5.7109375" style="1" customWidth="1"/>
    <col min="2" max="2" width="28.42578125" style="1" customWidth="1"/>
    <col min="3" max="3" width="29.85546875" style="1" customWidth="1"/>
    <col min="4" max="5" width="20.7109375" style="1" customWidth="1"/>
    <col min="6" max="6" width="7.5703125" style="1" customWidth="1"/>
    <col min="7" max="7" width="6.85546875" style="3" customWidth="1"/>
    <col min="8" max="8" width="24.5703125" style="1" customWidth="1"/>
    <col min="9" max="9" width="9.140625" style="1" customWidth="1"/>
    <col min="10" max="10" width="27.140625" style="1" customWidth="1"/>
    <col min="11" max="11" width="8.28515625" style="1" customWidth="1"/>
    <col min="12" max="12" width="22" style="1" customWidth="1"/>
    <col min="13" max="13" width="10.85546875" style="1" customWidth="1"/>
    <col min="14" max="16384" width="12.7109375" style="1"/>
  </cols>
  <sheetData>
    <row r="1" spans="1:13" ht="20.100000000000001" customHeight="1" x14ac:dyDescent="0.35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0.100000000000001" customHeight="1" x14ac:dyDescent="0.3">
      <c r="A2" s="166" t="s">
        <v>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5.0999999999999996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43" customFormat="1" ht="20.100000000000001" customHeight="1" x14ac:dyDescent="0.3">
      <c r="G4" s="65" t="s">
        <v>109</v>
      </c>
      <c r="H4" s="66"/>
    </row>
    <row r="5" spans="1:13" ht="5.0999999999999996" customHeight="1" x14ac:dyDescent="0.3"/>
    <row r="6" spans="1:13" ht="5.0999999999999996" customHeight="1" x14ac:dyDescent="0.3"/>
    <row r="7" spans="1:13" ht="5.0999999999999996" customHeight="1" thickBot="1" x14ac:dyDescent="0.35"/>
    <row r="8" spans="1:13" s="25" customFormat="1" ht="27.75" customHeight="1" thickBot="1" x14ac:dyDescent="0.35">
      <c r="A8" s="70" t="s">
        <v>28</v>
      </c>
      <c r="B8" s="52"/>
      <c r="C8" s="56"/>
      <c r="D8" s="57"/>
      <c r="E8" s="58"/>
      <c r="G8" s="68" t="s">
        <v>72</v>
      </c>
      <c r="H8" s="1"/>
      <c r="J8" s="56"/>
      <c r="K8" s="57"/>
      <c r="L8" s="57"/>
      <c r="M8" s="74"/>
    </row>
    <row r="9" spans="1:13" s="25" customFormat="1" ht="27.75" customHeight="1" thickBot="1" x14ac:dyDescent="0.35">
      <c r="A9" s="70" t="s">
        <v>32</v>
      </c>
      <c r="B9" s="52"/>
      <c r="C9" s="59"/>
      <c r="D9" s="60"/>
      <c r="E9" s="61"/>
      <c r="G9" s="69" t="s">
        <v>42</v>
      </c>
      <c r="H9" s="1"/>
      <c r="J9" s="56"/>
      <c r="K9" s="101" t="s">
        <v>70</v>
      </c>
      <c r="L9" s="57"/>
      <c r="M9" s="74"/>
    </row>
    <row r="10" spans="1:13" s="25" customFormat="1" ht="27.75" customHeight="1" thickBot="1" x14ac:dyDescent="0.35">
      <c r="A10" s="70" t="s">
        <v>43</v>
      </c>
      <c r="B10" s="52"/>
      <c r="C10" s="59"/>
      <c r="D10" s="60"/>
      <c r="E10" s="61"/>
      <c r="F10" s="64"/>
      <c r="G10" s="69" t="s">
        <v>44</v>
      </c>
      <c r="H10" s="1"/>
      <c r="J10" s="56"/>
      <c r="K10" s="57"/>
      <c r="L10" s="57"/>
      <c r="M10" s="74"/>
    </row>
    <row r="11" spans="1:13" ht="4.5" customHeight="1" x14ac:dyDescent="0.3"/>
    <row r="12" spans="1:13" ht="4.5" customHeight="1" x14ac:dyDescent="0.3"/>
    <row r="13" spans="1:13" ht="20.100000000000001" customHeight="1" thickBot="1" x14ac:dyDescent="0.35">
      <c r="A13" s="10" t="s">
        <v>11</v>
      </c>
      <c r="B13" s="114" t="s">
        <v>38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26" customFormat="1" ht="20.100000000000001" customHeight="1" x14ac:dyDescent="0.3">
      <c r="A14" s="46"/>
      <c r="B14" s="47"/>
      <c r="C14" s="47"/>
      <c r="D14" s="47"/>
      <c r="E14" s="47"/>
      <c r="F14" s="47"/>
      <c r="G14" s="47"/>
      <c r="H14" s="175" t="s">
        <v>39</v>
      </c>
      <c r="I14" s="175"/>
      <c r="J14" s="175"/>
      <c r="K14" s="175"/>
      <c r="L14" s="175"/>
      <c r="M14" s="47"/>
    </row>
    <row r="15" spans="1:13" ht="5.0999999999999996" customHeight="1" thickBot="1" x14ac:dyDescent="0.35">
      <c r="B15" s="2"/>
      <c r="C15" s="2"/>
    </row>
    <row r="16" spans="1:13" ht="20.100000000000001" customHeight="1" thickBot="1" x14ac:dyDescent="0.35">
      <c r="B16" s="50"/>
      <c r="C16" s="48" t="s">
        <v>52</v>
      </c>
      <c r="D16" s="29" t="s">
        <v>49</v>
      </c>
      <c r="H16" s="108"/>
      <c r="I16" s="109"/>
      <c r="J16" s="109"/>
      <c r="K16" s="109"/>
      <c r="L16" s="110"/>
    </row>
    <row r="17" spans="2:12" ht="20.100000000000001" customHeight="1" thickBot="1" x14ac:dyDescent="0.35">
      <c r="B17" s="50"/>
      <c r="C17" s="48" t="s">
        <v>53</v>
      </c>
      <c r="D17" s="29" t="s">
        <v>71</v>
      </c>
      <c r="H17" s="108"/>
      <c r="I17" s="109"/>
      <c r="J17" s="109"/>
      <c r="K17" s="109"/>
      <c r="L17" s="110"/>
    </row>
    <row r="18" spans="2:12" ht="20.100000000000001" customHeight="1" thickBot="1" x14ac:dyDescent="0.35">
      <c r="B18" s="50"/>
      <c r="C18" s="72" t="s">
        <v>73</v>
      </c>
      <c r="D18" s="29" t="s">
        <v>50</v>
      </c>
      <c r="E18" s="6"/>
      <c r="H18" s="53"/>
      <c r="I18" s="54"/>
      <c r="J18" s="54"/>
      <c r="K18" s="54"/>
      <c r="L18" s="55"/>
    </row>
    <row r="19" spans="2:12" ht="5.0999999999999996" customHeight="1" x14ac:dyDescent="0.3"/>
    <row r="20" spans="2:12" ht="5.0999999999999996" customHeight="1" x14ac:dyDescent="0.3"/>
    <row r="21" spans="2:12" ht="20.100000000000001" customHeight="1" x14ac:dyDescent="0.3">
      <c r="B21" s="51" t="s">
        <v>145</v>
      </c>
      <c r="C21" s="12"/>
      <c r="D21" s="12"/>
      <c r="E21" s="12"/>
      <c r="F21" s="12"/>
      <c r="G21" s="67"/>
      <c r="H21" s="12"/>
      <c r="I21" s="12"/>
      <c r="J21" s="12"/>
    </row>
    <row r="22" spans="2:12" s="26" customFormat="1" ht="5.0999999999999996" customHeight="1" x14ac:dyDescent="0.3">
      <c r="B22" s="44"/>
      <c r="G22" s="27"/>
    </row>
    <row r="23" spans="2:12" ht="15" customHeight="1" x14ac:dyDescent="0.3">
      <c r="B23" s="45" t="s">
        <v>0</v>
      </c>
      <c r="C23" s="1" t="s">
        <v>33</v>
      </c>
    </row>
    <row r="24" spans="2:12" ht="15" customHeight="1" x14ac:dyDescent="0.3">
      <c r="B24" s="45"/>
      <c r="C24" s="20" t="s">
        <v>74</v>
      </c>
    </row>
    <row r="25" spans="2:12" ht="15" customHeight="1" x14ac:dyDescent="0.3">
      <c r="B25" s="45" t="s">
        <v>1</v>
      </c>
      <c r="C25" s="1" t="s">
        <v>35</v>
      </c>
    </row>
    <row r="26" spans="2:12" s="29" customFormat="1" ht="5.0999999999999996" customHeight="1" x14ac:dyDescent="0.2">
      <c r="B26" s="30"/>
      <c r="G26" s="9"/>
    </row>
    <row r="27" spans="2:12" s="29" customFormat="1" ht="15" customHeight="1" x14ac:dyDescent="0.2">
      <c r="B27" s="30"/>
      <c r="C27" s="117" t="s">
        <v>34</v>
      </c>
      <c r="D27" s="31" t="s">
        <v>142</v>
      </c>
      <c r="E27" s="31"/>
      <c r="F27" s="31"/>
      <c r="G27" s="31"/>
      <c r="H27" s="32"/>
    </row>
    <row r="28" spans="2:12" s="29" customFormat="1" ht="15" customHeight="1" x14ac:dyDescent="0.2">
      <c r="B28" s="30"/>
      <c r="C28" s="118"/>
      <c r="D28" s="9" t="s">
        <v>143</v>
      </c>
      <c r="E28" s="9"/>
      <c r="F28" s="9"/>
      <c r="G28" s="9"/>
      <c r="H28" s="33"/>
    </row>
    <row r="29" spans="2:12" s="29" customFormat="1" ht="15" customHeight="1" x14ac:dyDescent="0.2">
      <c r="B29" s="30"/>
      <c r="C29" s="119"/>
      <c r="D29" s="34" t="s">
        <v>75</v>
      </c>
      <c r="E29" s="34"/>
      <c r="F29" s="34"/>
      <c r="G29" s="34"/>
      <c r="H29" s="35"/>
    </row>
    <row r="30" spans="2:12" s="29" customFormat="1" ht="5.0999999999999996" customHeight="1" thickBot="1" x14ac:dyDescent="0.25">
      <c r="B30" s="30"/>
      <c r="G30" s="9"/>
    </row>
    <row r="31" spans="2:12" ht="35.1" customHeight="1" thickBot="1" x14ac:dyDescent="0.35">
      <c r="C31" s="106" t="s">
        <v>110</v>
      </c>
      <c r="D31" s="105"/>
      <c r="E31" s="105"/>
      <c r="F31" s="93"/>
      <c r="G31" s="27"/>
      <c r="H31" s="37" t="s">
        <v>69</v>
      </c>
      <c r="I31" s="38"/>
      <c r="J31" s="23" t="s">
        <v>65</v>
      </c>
      <c r="K31" s="22"/>
      <c r="L31" s="23" t="s">
        <v>51</v>
      </c>
    </row>
    <row r="32" spans="2:12" ht="24" customHeight="1" thickBot="1" x14ac:dyDescent="0.35">
      <c r="B32" s="62"/>
      <c r="C32" s="36"/>
      <c r="D32" s="172"/>
      <c r="E32" s="173"/>
      <c r="F32" s="94"/>
      <c r="G32" s="27"/>
      <c r="H32" s="39"/>
      <c r="I32" s="40"/>
      <c r="J32" s="96">
        <f>IF(H32="CL-1",Paygrade!F22,IF(H32="CL-2",Paygrade!F23,IF(H32="CL-3",Paygrade!F24,IF(H32="CL-4",Paygrade!F25,IF(H32="CL-5",Paygrade!F26,IF(H32="CL-6",Paygrade!F27,IF(H32="CL-7",Paygrade!F28,IF(H32="CL-8",Paygrade!F29,IF(H32="CL-9",Paygrade!F30,IF(H32="CL-10",Paygrade!F31,IF(H32="CL-11",Paygrade!F32,IF(H32="CL-12",Paygrade!F33,IF(H32="CL-13",Paygrade!F34,IF(H32="AD-40",Paygrade!F6,IF(H32="AD-41",Paygrade!F7,IF(H32="AD-42",Paygrade!F8,IF(H32="AD-43",Paygrade!F9,IF(H32="AD-44",Paygrade!F10,IF(H32="AD-45",Paygrade!F11,IF(H32="AD-46",Paygrade!F12,IF(H32="AD-47",Paygrade!F13,IF(H32="AD-48",Paygrade!F14,IF(H32="AD-49",Paygrade!F15,IF(H32="AD-50",Paygrade!F16,IF(H32="AD-51",Paygrade!F17,IF(H32="AD-52",Paygrade!F18,IF(H32="AD-53",Paygrade!F19,IF(H32="AD-54",Paygrade!F20,IF(H32="AD-55",Paygrade!F21,0)))))))))))))))))))))))))))))</f>
        <v>0</v>
      </c>
      <c r="K32" s="13"/>
      <c r="L32" s="28">
        <f>J32*0.4</f>
        <v>0</v>
      </c>
    </row>
    <row r="33" spans="2:12" ht="24" customHeight="1" thickBot="1" x14ac:dyDescent="0.35">
      <c r="B33" s="62"/>
      <c r="C33" s="36" t="s">
        <v>4</v>
      </c>
      <c r="D33" s="176" t="s">
        <v>144</v>
      </c>
      <c r="E33" s="174"/>
      <c r="F33" s="94"/>
      <c r="G33" s="27"/>
      <c r="H33" s="103"/>
      <c r="I33" s="41"/>
      <c r="J33" s="102">
        <v>0</v>
      </c>
      <c r="K33" s="14"/>
      <c r="L33" s="28">
        <f t="shared" ref="L33" si="0">J33*0.4</f>
        <v>0</v>
      </c>
    </row>
    <row r="34" spans="2:12" ht="5.0999999999999996" customHeight="1" x14ac:dyDescent="0.3">
      <c r="C34" s="3"/>
      <c r="D34" s="7"/>
      <c r="E34" s="6"/>
      <c r="H34" s="3"/>
      <c r="I34" s="3"/>
      <c r="J34" s="8"/>
      <c r="K34" s="3"/>
      <c r="L34" s="8"/>
    </row>
    <row r="35" spans="2:12" ht="5.0999999999999996" customHeight="1" x14ac:dyDescent="0.3"/>
    <row r="36" spans="2:12" ht="15" customHeight="1" thickBot="1" x14ac:dyDescent="0.35">
      <c r="B36" s="45" t="s">
        <v>9</v>
      </c>
      <c r="C36" s="1" t="s">
        <v>8</v>
      </c>
    </row>
    <row r="37" spans="2:12" ht="54.95" customHeight="1" thickBot="1" x14ac:dyDescent="0.35">
      <c r="H37" s="167" t="s">
        <v>29</v>
      </c>
      <c r="I37" s="168"/>
      <c r="J37" s="169"/>
      <c r="L37" s="42" t="s">
        <v>30</v>
      </c>
    </row>
    <row r="38" spans="2:12" ht="15" customHeight="1" x14ac:dyDescent="0.3">
      <c r="B38" s="17" t="s">
        <v>17</v>
      </c>
      <c r="C38" s="19" t="s">
        <v>26</v>
      </c>
      <c r="D38" s="15"/>
      <c r="E38" s="15"/>
      <c r="F38" s="16"/>
      <c r="H38" s="138"/>
      <c r="I38" s="139"/>
      <c r="J38" s="140"/>
      <c r="L38" s="120"/>
    </row>
    <row r="39" spans="2:12" ht="15" customHeight="1" x14ac:dyDescent="0.3">
      <c r="B39" s="170"/>
      <c r="C39" s="126">
        <f>IF(J32&gt;0,J32+L32,IF(J33&gt;0,J33+L33,IF(J33&gt;0,J33+L33,0)))</f>
        <v>0</v>
      </c>
      <c r="D39" s="127"/>
      <c r="E39" s="127"/>
      <c r="F39" s="128"/>
      <c r="H39" s="141"/>
      <c r="I39" s="142"/>
      <c r="J39" s="143"/>
      <c r="L39" s="122"/>
    </row>
    <row r="40" spans="2:12" ht="15" customHeight="1" thickBot="1" x14ac:dyDescent="0.35">
      <c r="B40" s="170"/>
      <c r="C40" s="129"/>
      <c r="D40" s="130"/>
      <c r="E40" s="130"/>
      <c r="F40" s="131"/>
      <c r="H40" s="144"/>
      <c r="I40" s="145"/>
      <c r="J40" s="146"/>
      <c r="L40" s="121"/>
    </row>
    <row r="41" spans="2:12" ht="15" customHeight="1" x14ac:dyDescent="0.3">
      <c r="H41" s="138"/>
      <c r="I41" s="139"/>
      <c r="J41" s="140"/>
      <c r="L41" s="120"/>
    </row>
    <row r="42" spans="2:12" ht="15" customHeight="1" thickBot="1" x14ac:dyDescent="0.35">
      <c r="B42" s="18" t="s">
        <v>18</v>
      </c>
      <c r="C42" s="20" t="s">
        <v>22</v>
      </c>
      <c r="D42" s="4" t="s">
        <v>5</v>
      </c>
      <c r="E42" s="4" t="s">
        <v>6</v>
      </c>
      <c r="H42" s="141"/>
      <c r="I42" s="142"/>
      <c r="J42" s="143"/>
      <c r="L42" s="122"/>
    </row>
    <row r="43" spans="2:12" ht="15" customHeight="1" thickBot="1" x14ac:dyDescent="0.35">
      <c r="C43" s="3"/>
      <c r="D43" s="36"/>
      <c r="E43" s="36"/>
      <c r="H43" s="141"/>
      <c r="I43" s="142"/>
      <c r="J43" s="143"/>
      <c r="L43" s="122"/>
    </row>
    <row r="44" spans="2:12" ht="15" customHeight="1" x14ac:dyDescent="0.3">
      <c r="C44" s="132" t="s">
        <v>7</v>
      </c>
      <c r="D44" s="134"/>
      <c r="E44" s="135"/>
      <c r="F44" s="135"/>
      <c r="H44" s="141"/>
      <c r="I44" s="142"/>
      <c r="J44" s="143"/>
      <c r="L44" s="122"/>
    </row>
    <row r="45" spans="2:12" ht="15" customHeight="1" thickBot="1" x14ac:dyDescent="0.35">
      <c r="C45" s="133"/>
      <c r="D45" s="136"/>
      <c r="E45" s="137"/>
      <c r="F45" s="137"/>
      <c r="H45" s="144"/>
      <c r="I45" s="145"/>
      <c r="J45" s="146"/>
      <c r="L45" s="121"/>
    </row>
    <row r="46" spans="2:12" ht="15" customHeight="1" x14ac:dyDescent="0.3">
      <c r="B46" s="115" t="s">
        <v>16</v>
      </c>
      <c r="C46" s="132" t="s">
        <v>27</v>
      </c>
      <c r="D46" s="147"/>
      <c r="E46" s="148"/>
      <c r="F46" s="148"/>
      <c r="H46" s="138"/>
      <c r="I46" s="139"/>
      <c r="J46" s="140"/>
      <c r="L46" s="120"/>
    </row>
    <row r="47" spans="2:12" ht="15" customHeight="1" thickBot="1" x14ac:dyDescent="0.35">
      <c r="B47" s="115"/>
      <c r="C47" s="133"/>
      <c r="D47" s="149"/>
      <c r="E47" s="124"/>
      <c r="F47" s="124"/>
      <c r="H47" s="144"/>
      <c r="I47" s="145"/>
      <c r="J47" s="146"/>
      <c r="L47" s="121"/>
    </row>
    <row r="48" spans="2:12" ht="15" customHeight="1" x14ac:dyDescent="0.3">
      <c r="H48" s="138"/>
      <c r="I48" s="139"/>
      <c r="J48" s="140"/>
      <c r="L48" s="120"/>
    </row>
    <row r="49" spans="1:12" ht="15" customHeight="1" x14ac:dyDescent="0.3">
      <c r="B49" s="18" t="s">
        <v>19</v>
      </c>
      <c r="C49" s="21" t="s">
        <v>23</v>
      </c>
      <c r="H49" s="141"/>
      <c r="I49" s="142"/>
      <c r="J49" s="143"/>
      <c r="L49" s="122"/>
    </row>
    <row r="50" spans="1:12" ht="15" customHeight="1" x14ac:dyDescent="0.3">
      <c r="B50" s="115" t="s">
        <v>16</v>
      </c>
      <c r="C50" s="125"/>
      <c r="D50" s="125"/>
      <c r="E50" s="125"/>
      <c r="F50" s="125"/>
      <c r="H50" s="141"/>
      <c r="I50" s="142"/>
      <c r="J50" s="143"/>
      <c r="L50" s="122"/>
    </row>
    <row r="51" spans="1:12" ht="15" customHeight="1" thickBot="1" x14ac:dyDescent="0.35">
      <c r="B51" s="115"/>
      <c r="C51" s="124"/>
      <c r="D51" s="124"/>
      <c r="E51" s="124"/>
      <c r="F51" s="124"/>
      <c r="H51" s="144"/>
      <c r="I51" s="145"/>
      <c r="J51" s="146"/>
      <c r="L51" s="121"/>
    </row>
    <row r="52" spans="1:12" ht="15" customHeight="1" x14ac:dyDescent="0.3">
      <c r="H52" s="138"/>
      <c r="I52" s="139"/>
      <c r="J52" s="140"/>
      <c r="L52" s="120"/>
    </row>
    <row r="53" spans="1:12" ht="15" customHeight="1" x14ac:dyDescent="0.3">
      <c r="B53" s="18" t="s">
        <v>20</v>
      </c>
      <c r="C53" s="21" t="s">
        <v>24</v>
      </c>
      <c r="H53" s="141"/>
      <c r="I53" s="142"/>
      <c r="J53" s="143"/>
      <c r="L53" s="122"/>
    </row>
    <row r="54" spans="1:12" ht="15" customHeight="1" x14ac:dyDescent="0.3">
      <c r="B54" s="115" t="s">
        <v>16</v>
      </c>
      <c r="C54" s="125"/>
      <c r="D54" s="125"/>
      <c r="E54" s="125"/>
      <c r="F54" s="125"/>
      <c r="H54" s="141"/>
      <c r="I54" s="142"/>
      <c r="J54" s="143"/>
      <c r="L54" s="122"/>
    </row>
    <row r="55" spans="1:12" ht="15" customHeight="1" thickBot="1" x14ac:dyDescent="0.35">
      <c r="B55" s="115"/>
      <c r="C55" s="124"/>
      <c r="D55" s="124"/>
      <c r="E55" s="124"/>
      <c r="F55" s="124"/>
      <c r="H55" s="144"/>
      <c r="I55" s="145"/>
      <c r="J55" s="146"/>
      <c r="L55" s="121"/>
    </row>
    <row r="56" spans="1:12" ht="15" customHeight="1" x14ac:dyDescent="0.3">
      <c r="H56" s="138"/>
      <c r="I56" s="139"/>
      <c r="J56" s="140"/>
      <c r="L56" s="120"/>
    </row>
    <row r="57" spans="1:12" ht="15" customHeight="1" x14ac:dyDescent="0.3">
      <c r="B57" s="17" t="s">
        <v>21</v>
      </c>
      <c r="C57" s="19" t="s">
        <v>25</v>
      </c>
      <c r="D57" s="15"/>
      <c r="E57" s="15"/>
      <c r="F57" s="16"/>
      <c r="H57" s="141"/>
      <c r="I57" s="142"/>
      <c r="J57" s="143"/>
      <c r="L57" s="122"/>
    </row>
    <row r="58" spans="1:12" ht="15" customHeight="1" x14ac:dyDescent="0.3">
      <c r="B58" s="170"/>
      <c r="C58" s="126">
        <f>C39+D46+C50+C54</f>
        <v>0</v>
      </c>
      <c r="D58" s="127"/>
      <c r="E58" s="127"/>
      <c r="F58" s="128"/>
      <c r="H58" s="141"/>
      <c r="I58" s="142"/>
      <c r="J58" s="143"/>
      <c r="L58" s="122"/>
    </row>
    <row r="59" spans="1:12" ht="15" customHeight="1" thickBot="1" x14ac:dyDescent="0.35">
      <c r="B59" s="170"/>
      <c r="C59" s="129"/>
      <c r="D59" s="130"/>
      <c r="E59" s="130"/>
      <c r="F59" s="131"/>
      <c r="H59" s="144"/>
      <c r="I59" s="145"/>
      <c r="J59" s="146"/>
      <c r="L59" s="121"/>
    </row>
    <row r="60" spans="1:12" ht="15" customHeight="1" x14ac:dyDescent="0.3">
      <c r="H60" s="76"/>
      <c r="I60" s="77"/>
      <c r="J60" s="78"/>
      <c r="L60" s="85"/>
    </row>
    <row r="61" spans="1:12" ht="15" customHeight="1" x14ac:dyDescent="0.3">
      <c r="B61" s="63" t="s">
        <v>102</v>
      </c>
      <c r="C61" s="12"/>
      <c r="D61" s="12"/>
      <c r="E61" s="12"/>
      <c r="F61" s="12"/>
      <c r="H61" s="79"/>
      <c r="I61" s="80"/>
      <c r="J61" s="81"/>
      <c r="L61" s="86"/>
    </row>
    <row r="62" spans="1:12" ht="15" customHeight="1" x14ac:dyDescent="0.3">
      <c r="A62" s="116" t="s">
        <v>16</v>
      </c>
      <c r="B62" s="123"/>
      <c r="C62" s="123"/>
      <c r="D62" s="123"/>
      <c r="E62" s="123"/>
      <c r="F62" s="123"/>
      <c r="H62" s="79"/>
      <c r="I62" s="80"/>
      <c r="J62" s="81"/>
      <c r="L62" s="86"/>
    </row>
    <row r="63" spans="1:12" ht="15" customHeight="1" thickBot="1" x14ac:dyDescent="0.35">
      <c r="A63" s="116"/>
      <c r="B63" s="124"/>
      <c r="C63" s="124"/>
      <c r="D63" s="124"/>
      <c r="E63" s="124"/>
      <c r="F63" s="124"/>
      <c r="H63" s="82"/>
      <c r="I63" s="83"/>
      <c r="J63" s="84"/>
      <c r="L63" s="87"/>
    </row>
    <row r="64" spans="1:12" ht="15" customHeight="1" x14ac:dyDescent="0.3">
      <c r="B64" s="75"/>
      <c r="C64" s="75"/>
      <c r="D64" s="75"/>
      <c r="E64" s="75"/>
      <c r="F64" s="75"/>
      <c r="H64" s="79"/>
      <c r="I64" s="80"/>
      <c r="J64" s="81"/>
      <c r="L64" s="86"/>
    </row>
    <row r="65" spans="1:12" ht="20.100000000000001" customHeight="1" x14ac:dyDescent="0.3">
      <c r="B65" s="11" t="s">
        <v>54</v>
      </c>
      <c r="C65" s="12"/>
      <c r="D65" s="12"/>
      <c r="E65" s="12"/>
      <c r="F65" s="12"/>
      <c r="H65" s="79"/>
      <c r="I65" s="80"/>
      <c r="J65" s="81"/>
      <c r="L65" s="86"/>
    </row>
    <row r="66" spans="1:12" ht="15" customHeight="1" x14ac:dyDescent="0.3">
      <c r="A66" s="116" t="s">
        <v>16</v>
      </c>
      <c r="B66" s="123"/>
      <c r="C66" s="123"/>
      <c r="D66" s="123"/>
      <c r="E66" s="123"/>
      <c r="F66" s="123"/>
      <c r="H66" s="79"/>
      <c r="I66" s="80"/>
      <c r="J66" s="81"/>
      <c r="L66" s="86"/>
    </row>
    <row r="67" spans="1:12" ht="15" customHeight="1" thickBot="1" x14ac:dyDescent="0.35">
      <c r="A67" s="116"/>
      <c r="B67" s="124"/>
      <c r="C67" s="124"/>
      <c r="D67" s="124"/>
      <c r="E67" s="124"/>
      <c r="F67" s="124"/>
      <c r="H67" s="82"/>
      <c r="I67" s="83"/>
      <c r="J67" s="84"/>
      <c r="L67" s="87"/>
    </row>
    <row r="68" spans="1:12" ht="15" customHeight="1" x14ac:dyDescent="0.3">
      <c r="H68" s="138"/>
      <c r="I68" s="139"/>
      <c r="J68" s="140"/>
      <c r="L68" s="120"/>
    </row>
    <row r="69" spans="1:12" ht="20.100000000000001" customHeight="1" x14ac:dyDescent="0.3">
      <c r="B69" s="11" t="s">
        <v>55</v>
      </c>
      <c r="C69" s="12"/>
      <c r="D69" s="12"/>
      <c r="E69" s="12"/>
      <c r="F69" s="12"/>
      <c r="H69" s="141"/>
      <c r="I69" s="142"/>
      <c r="J69" s="143"/>
      <c r="L69" s="122"/>
    </row>
    <row r="70" spans="1:12" ht="15" customHeight="1" x14ac:dyDescent="0.3">
      <c r="A70" s="116" t="s">
        <v>16</v>
      </c>
      <c r="B70" s="123"/>
      <c r="C70" s="123"/>
      <c r="D70" s="123"/>
      <c r="E70" s="123"/>
      <c r="F70" s="123"/>
      <c r="H70" s="141"/>
      <c r="I70" s="142"/>
      <c r="J70" s="143"/>
      <c r="L70" s="122"/>
    </row>
    <row r="71" spans="1:12" ht="15" customHeight="1" thickBot="1" x14ac:dyDescent="0.35">
      <c r="A71" s="116"/>
      <c r="B71" s="124"/>
      <c r="C71" s="124"/>
      <c r="D71" s="124"/>
      <c r="E71" s="124"/>
      <c r="F71" s="124"/>
      <c r="H71" s="144"/>
      <c r="I71" s="145"/>
      <c r="J71" s="146"/>
      <c r="L71" s="121"/>
    </row>
    <row r="72" spans="1:12" ht="15" customHeight="1" x14ac:dyDescent="0.3">
      <c r="H72" s="138"/>
      <c r="I72" s="139"/>
      <c r="J72" s="140"/>
      <c r="L72" s="120"/>
    </row>
    <row r="73" spans="1:12" ht="20.100000000000001" customHeight="1" x14ac:dyDescent="0.3">
      <c r="B73" s="11" t="s">
        <v>56</v>
      </c>
      <c r="C73" s="12"/>
      <c r="D73" s="12"/>
      <c r="E73" s="12"/>
      <c r="F73" s="12"/>
      <c r="H73" s="141"/>
      <c r="I73" s="142"/>
      <c r="J73" s="143"/>
      <c r="L73" s="122"/>
    </row>
    <row r="74" spans="1:12" ht="15" customHeight="1" x14ac:dyDescent="0.3">
      <c r="A74" s="116" t="s">
        <v>16</v>
      </c>
      <c r="B74" s="123"/>
      <c r="C74" s="123"/>
      <c r="D74" s="123"/>
      <c r="E74" s="123"/>
      <c r="F74" s="123"/>
      <c r="H74" s="141"/>
      <c r="I74" s="142"/>
      <c r="J74" s="143"/>
      <c r="L74" s="122"/>
    </row>
    <row r="75" spans="1:12" ht="15" customHeight="1" thickBot="1" x14ac:dyDescent="0.35">
      <c r="A75" s="116"/>
      <c r="B75" s="124"/>
      <c r="C75" s="124"/>
      <c r="D75" s="124"/>
      <c r="E75" s="124"/>
      <c r="F75" s="124"/>
      <c r="H75" s="144"/>
      <c r="I75" s="145"/>
      <c r="J75" s="146"/>
      <c r="L75" s="121"/>
    </row>
    <row r="77" spans="1:12" ht="19.5" customHeight="1" x14ac:dyDescent="0.3">
      <c r="B77" s="111" t="s">
        <v>31</v>
      </c>
      <c r="C77" s="111"/>
      <c r="D77" s="111"/>
      <c r="E77" s="111"/>
      <c r="F77" s="111"/>
    </row>
    <row r="78" spans="1:12" s="26" customFormat="1" ht="15" customHeight="1" x14ac:dyDescent="0.3">
      <c r="A78" s="115"/>
      <c r="B78" s="112">
        <f>C58+B66+B70+B74+B62</f>
        <v>0</v>
      </c>
      <c r="C78" s="113"/>
      <c r="D78" s="113"/>
      <c r="E78" s="113"/>
      <c r="F78" s="113"/>
      <c r="G78" s="27"/>
    </row>
    <row r="79" spans="1:12" s="26" customFormat="1" ht="15" customHeight="1" x14ac:dyDescent="0.3">
      <c r="A79" s="115"/>
      <c r="B79" s="113"/>
      <c r="C79" s="113"/>
      <c r="D79" s="113"/>
      <c r="E79" s="113"/>
      <c r="F79" s="113"/>
      <c r="G79" s="27"/>
    </row>
    <row r="80" spans="1:12" ht="5.0999999999999996" customHeight="1" x14ac:dyDescent="0.3"/>
    <row r="81" spans="1:13" ht="5.0999999999999996" customHeight="1" x14ac:dyDescent="0.3"/>
    <row r="82" spans="1:13" ht="20.100000000000001" customHeight="1" thickBot="1" x14ac:dyDescent="0.35">
      <c r="A82" s="10" t="s">
        <v>12</v>
      </c>
      <c r="B82" s="114" t="s">
        <v>76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</row>
    <row r="83" spans="1:13" ht="5.0999999999999996" customHeight="1" thickBot="1" x14ac:dyDescent="0.35"/>
    <row r="84" spans="1:13" ht="16.5" customHeight="1" thickBot="1" x14ac:dyDescent="0.35">
      <c r="A84" s="5" t="s">
        <v>10</v>
      </c>
      <c r="B84" s="71" t="s">
        <v>45</v>
      </c>
      <c r="C84" s="25"/>
      <c r="D84" s="50"/>
      <c r="E84" s="25"/>
      <c r="F84" s="108"/>
      <c r="G84" s="109"/>
      <c r="H84" s="109"/>
      <c r="I84" s="109"/>
      <c r="J84" s="109"/>
      <c r="K84" s="109"/>
      <c r="L84" s="110"/>
    </row>
    <row r="85" spans="1:13" ht="16.5" customHeight="1" thickBot="1" x14ac:dyDescent="0.35">
      <c r="A85" s="5" t="s">
        <v>10</v>
      </c>
      <c r="B85" s="71" t="s">
        <v>48</v>
      </c>
      <c r="C85" s="25"/>
      <c r="D85" s="50"/>
      <c r="E85" s="25"/>
      <c r="F85" s="108"/>
      <c r="G85" s="109"/>
      <c r="H85" s="109"/>
      <c r="I85" s="109"/>
      <c r="J85" s="109"/>
      <c r="K85" s="109"/>
      <c r="L85" s="110"/>
    </row>
    <row r="86" spans="1:13" ht="16.5" customHeight="1" thickBot="1" x14ac:dyDescent="0.35">
      <c r="A86" s="5" t="s">
        <v>10</v>
      </c>
      <c r="B86" s="71" t="s">
        <v>46</v>
      </c>
      <c r="C86" s="25"/>
      <c r="D86" s="50"/>
      <c r="E86" s="73"/>
      <c r="F86" s="108"/>
      <c r="G86" s="109"/>
      <c r="H86" s="109"/>
      <c r="I86" s="109"/>
      <c r="J86" s="109"/>
      <c r="K86" s="109"/>
      <c r="L86" s="110"/>
    </row>
    <row r="87" spans="1:13" ht="16.5" customHeight="1" thickBot="1" x14ac:dyDescent="0.35">
      <c r="A87" s="5" t="s">
        <v>10</v>
      </c>
      <c r="B87" s="71" t="s">
        <v>47</v>
      </c>
      <c r="C87" s="25"/>
      <c r="D87" s="50"/>
      <c r="E87" s="73"/>
      <c r="F87" s="108"/>
      <c r="G87" s="109"/>
      <c r="H87" s="109"/>
      <c r="I87" s="109"/>
      <c r="J87" s="109"/>
      <c r="K87" s="109"/>
      <c r="L87" s="110"/>
    </row>
    <row r="88" spans="1:13" ht="5.0999999999999996" customHeight="1" x14ac:dyDescent="0.3"/>
    <row r="89" spans="1:13" ht="5.0999999999999996" customHeight="1" x14ac:dyDescent="0.3"/>
    <row r="90" spans="1:13" ht="20.100000000000001" customHeight="1" thickBot="1" x14ac:dyDescent="0.35">
      <c r="A90" s="10" t="s">
        <v>13</v>
      </c>
      <c r="B90" s="114" t="s">
        <v>36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s="26" customFormat="1" ht="20.100000000000001" customHeight="1" thickBot="1" x14ac:dyDescent="0.35">
      <c r="A91" s="46"/>
      <c r="B91" s="49" t="s">
        <v>40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7"/>
    </row>
    <row r="92" spans="1:13" ht="30" customHeight="1" x14ac:dyDescent="0.3">
      <c r="B92" s="151" t="s">
        <v>77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3"/>
    </row>
    <row r="93" spans="1:13" ht="30" customHeight="1" thickBot="1" x14ac:dyDescent="0.35"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6"/>
    </row>
    <row r="94" spans="1:13" ht="30" customHeight="1" x14ac:dyDescent="0.3">
      <c r="B94" s="151" t="s">
        <v>78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3"/>
    </row>
    <row r="95" spans="1:13" ht="30" customHeight="1" thickBot="1" x14ac:dyDescent="0.35">
      <c r="B95" s="154"/>
      <c r="C95" s="155"/>
      <c r="D95" s="155"/>
      <c r="E95" s="155"/>
      <c r="F95" s="155"/>
      <c r="G95" s="155"/>
      <c r="H95" s="155"/>
      <c r="I95" s="155"/>
      <c r="J95" s="155"/>
      <c r="K95" s="155"/>
      <c r="L95" s="156"/>
    </row>
    <row r="96" spans="1:13" ht="5.0999999999999996" customHeight="1" x14ac:dyDescent="0.3"/>
    <row r="97" spans="1:13" ht="5.0999999999999996" customHeight="1" x14ac:dyDescent="0.3"/>
    <row r="98" spans="1:13" ht="20.100000000000001" customHeight="1" thickBot="1" x14ac:dyDescent="0.35">
      <c r="A98" s="10" t="s">
        <v>14</v>
      </c>
      <c r="B98" s="114" t="s">
        <v>15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30" customHeight="1" x14ac:dyDescent="0.3">
      <c r="B99" s="157"/>
      <c r="C99" s="158"/>
      <c r="D99" s="158"/>
      <c r="E99" s="158"/>
      <c r="F99" s="158"/>
      <c r="G99" s="158"/>
      <c r="H99" s="158"/>
      <c r="I99" s="158"/>
      <c r="J99" s="158"/>
      <c r="K99" s="158"/>
      <c r="L99" s="159"/>
    </row>
    <row r="100" spans="1:13" ht="30" customHeight="1" x14ac:dyDescent="0.3">
      <c r="B100" s="160"/>
      <c r="C100" s="161"/>
      <c r="D100" s="161"/>
      <c r="E100" s="161"/>
      <c r="F100" s="161"/>
      <c r="G100" s="161"/>
      <c r="H100" s="161"/>
      <c r="I100" s="161"/>
      <c r="J100" s="161"/>
      <c r="K100" s="161"/>
      <c r="L100" s="162"/>
    </row>
    <row r="101" spans="1:13" ht="30" customHeight="1" x14ac:dyDescent="0.3">
      <c r="B101" s="160"/>
      <c r="C101" s="161"/>
      <c r="D101" s="161"/>
      <c r="E101" s="161"/>
      <c r="F101" s="161"/>
      <c r="G101" s="161"/>
      <c r="H101" s="161"/>
      <c r="I101" s="161"/>
      <c r="J101" s="161"/>
      <c r="K101" s="161"/>
      <c r="L101" s="162"/>
    </row>
    <row r="102" spans="1:13" ht="30" customHeight="1" thickBot="1" x14ac:dyDescent="0.35">
      <c r="B102" s="163"/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</row>
    <row r="103" spans="1:13" ht="5.0999999999999996" customHeight="1" x14ac:dyDescent="0.3"/>
    <row r="104" spans="1:13" ht="15" customHeight="1" x14ac:dyDescent="0.3">
      <c r="A104" s="150" t="s">
        <v>103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</row>
    <row r="105" spans="1:13" ht="5.0999999999999996" customHeight="1" x14ac:dyDescent="0.3">
      <c r="A105" s="3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</row>
    <row r="106" spans="1:13" ht="15" customHeight="1" x14ac:dyDescent="0.3">
      <c r="A106" s="3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</row>
    <row r="107" spans="1:13" ht="15" customHeight="1" x14ac:dyDescent="0.3">
      <c r="A107" s="3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</row>
    <row r="108" spans="1:13" ht="15" customHeight="1" x14ac:dyDescent="0.3">
      <c r="A108" s="3"/>
      <c r="B108" s="3"/>
      <c r="C108" s="3"/>
      <c r="D108" s="3"/>
      <c r="E108" s="3"/>
      <c r="F108" s="3"/>
      <c r="H108" s="3"/>
      <c r="I108" s="3"/>
      <c r="J108" s="3"/>
      <c r="K108" s="3"/>
      <c r="L108" s="3"/>
      <c r="M108" s="3"/>
    </row>
    <row r="109" spans="1:13" ht="15" customHeight="1" x14ac:dyDescent="0.3">
      <c r="A109" s="3"/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</row>
  </sheetData>
  <sheetProtection selectLockedCells="1"/>
  <mergeCells count="61">
    <mergeCell ref="A1:M1"/>
    <mergeCell ref="B66:F67"/>
    <mergeCell ref="B70:F71"/>
    <mergeCell ref="D32:E32"/>
    <mergeCell ref="C39:F40"/>
    <mergeCell ref="B13:M13"/>
    <mergeCell ref="D33:E33"/>
    <mergeCell ref="A66:A67"/>
    <mergeCell ref="H52:J55"/>
    <mergeCell ref="H56:J59"/>
    <mergeCell ref="H68:J71"/>
    <mergeCell ref="B62:F63"/>
    <mergeCell ref="H14:L14"/>
    <mergeCell ref="H16:L16"/>
    <mergeCell ref="A104:M104"/>
    <mergeCell ref="B92:L93"/>
    <mergeCell ref="B94:L95"/>
    <mergeCell ref="B99:L102"/>
    <mergeCell ref="A2:M2"/>
    <mergeCell ref="B90:M90"/>
    <mergeCell ref="B98:M98"/>
    <mergeCell ref="H37:J37"/>
    <mergeCell ref="H38:J40"/>
    <mergeCell ref="H41:J45"/>
    <mergeCell ref="H48:J51"/>
    <mergeCell ref="B39:B40"/>
    <mergeCell ref="B50:B51"/>
    <mergeCell ref="B54:B55"/>
    <mergeCell ref="B58:B59"/>
    <mergeCell ref="C46:C47"/>
    <mergeCell ref="H17:L17"/>
    <mergeCell ref="H72:J75"/>
    <mergeCell ref="L38:L40"/>
    <mergeCell ref="L52:L55"/>
    <mergeCell ref="L56:L59"/>
    <mergeCell ref="L68:L71"/>
    <mergeCell ref="L72:L75"/>
    <mergeCell ref="H46:J47"/>
    <mergeCell ref="L41:L45"/>
    <mergeCell ref="A78:A79"/>
    <mergeCell ref="A70:A71"/>
    <mergeCell ref="A74:A75"/>
    <mergeCell ref="C27:C29"/>
    <mergeCell ref="L46:L47"/>
    <mergeCell ref="L48:L51"/>
    <mergeCell ref="B74:F75"/>
    <mergeCell ref="C50:F51"/>
    <mergeCell ref="C54:F55"/>
    <mergeCell ref="C58:F59"/>
    <mergeCell ref="C44:C45"/>
    <mergeCell ref="D44:F45"/>
    <mergeCell ref="A62:A63"/>
    <mergeCell ref="D46:F47"/>
    <mergeCell ref="B46:B47"/>
    <mergeCell ref="F85:L85"/>
    <mergeCell ref="F86:L86"/>
    <mergeCell ref="F87:L87"/>
    <mergeCell ref="B77:F77"/>
    <mergeCell ref="B78:F79"/>
    <mergeCell ref="B82:M82"/>
    <mergeCell ref="F84:L84"/>
  </mergeCells>
  <printOptions horizontalCentered="1" verticalCentered="1"/>
  <pageMargins left="0" right="0" top="0" bottom="0" header="0" footer="0"/>
  <pageSetup scale="45" orientation="portrait" r:id="rId1"/>
  <ignoredErrors>
    <ignoredError sqref="B38 B42 B49 B53 B5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Paygrade!$B$6:$B$34</xm:f>
          </x14:formula1>
          <xm:sqref>H32</xm:sqref>
        </x14:dataValidation>
        <x14:dataValidation type="list" allowBlank="1" showInputMessage="1" showErrorMessage="1">
          <x14:formula1>
            <xm:f>Paygrade!$B$1:$B$2</xm:f>
          </x14:formula1>
          <xm:sqref>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42" sqref="F42"/>
    </sheetView>
  </sheetViews>
  <sheetFormatPr defaultRowHeight="15" x14ac:dyDescent="0.25"/>
  <cols>
    <col min="3" max="4" width="11.5703125" bestFit="1" customWidth="1"/>
    <col min="5" max="5" width="11.5703125" customWidth="1"/>
    <col min="6" max="6" width="12.42578125" style="88" customWidth="1"/>
  </cols>
  <sheetData>
    <row r="1" spans="1:6" x14ac:dyDescent="0.25">
      <c r="B1" t="s">
        <v>3</v>
      </c>
    </row>
    <row r="2" spans="1:6" x14ac:dyDescent="0.25">
      <c r="B2" t="s">
        <v>2</v>
      </c>
    </row>
    <row r="4" spans="1:6" x14ac:dyDescent="0.25">
      <c r="B4" t="s">
        <v>62</v>
      </c>
    </row>
    <row r="5" spans="1:6" x14ac:dyDescent="0.25">
      <c r="B5" s="90" t="s">
        <v>63</v>
      </c>
      <c r="C5" s="90" t="s">
        <v>67</v>
      </c>
      <c r="D5" s="90" t="s">
        <v>64</v>
      </c>
      <c r="E5" s="90" t="s">
        <v>68</v>
      </c>
      <c r="F5" s="95" t="s">
        <v>66</v>
      </c>
    </row>
    <row r="6" spans="1:6" x14ac:dyDescent="0.25">
      <c r="A6" t="s">
        <v>111</v>
      </c>
      <c r="B6" s="89" t="s">
        <v>112</v>
      </c>
      <c r="C6" s="99">
        <v>29260</v>
      </c>
      <c r="D6" s="88">
        <v>36575</v>
      </c>
      <c r="E6" s="88">
        <f>D6-C6</f>
        <v>7315</v>
      </c>
      <c r="F6" s="88">
        <f>C6+(E6*0.8)</f>
        <v>35112</v>
      </c>
    </row>
    <row r="7" spans="1:6" x14ac:dyDescent="0.25">
      <c r="A7" t="s">
        <v>111</v>
      </c>
      <c r="B7" s="89" t="s">
        <v>113</v>
      </c>
      <c r="C7" s="99">
        <v>32249</v>
      </c>
      <c r="D7" s="88">
        <v>40316</v>
      </c>
      <c r="E7" s="88">
        <f t="shared" ref="E7:E21" si="0">D7-C7</f>
        <v>8067</v>
      </c>
      <c r="F7" s="88">
        <f t="shared" ref="F7:F21" si="1">C7+(E7*0.8)</f>
        <v>38702.6</v>
      </c>
    </row>
    <row r="8" spans="1:6" x14ac:dyDescent="0.25">
      <c r="A8" t="s">
        <v>111</v>
      </c>
      <c r="B8" s="89" t="s">
        <v>114</v>
      </c>
      <c r="C8" s="99">
        <v>35540</v>
      </c>
      <c r="D8" s="88">
        <v>44433</v>
      </c>
      <c r="E8" s="88">
        <f t="shared" si="0"/>
        <v>8893</v>
      </c>
      <c r="F8" s="88">
        <f t="shared" si="1"/>
        <v>42654.400000000001</v>
      </c>
    </row>
    <row r="9" spans="1:6" x14ac:dyDescent="0.25">
      <c r="A9" t="s">
        <v>111</v>
      </c>
      <c r="B9" s="89" t="s">
        <v>115</v>
      </c>
      <c r="C9" s="99">
        <v>39177</v>
      </c>
      <c r="D9" s="88">
        <v>48969</v>
      </c>
      <c r="E9" s="88">
        <f t="shared" si="0"/>
        <v>9792</v>
      </c>
      <c r="F9" s="88">
        <f t="shared" si="1"/>
        <v>47010.6</v>
      </c>
    </row>
    <row r="10" spans="1:6" x14ac:dyDescent="0.25">
      <c r="A10" t="s">
        <v>111</v>
      </c>
      <c r="B10" s="89" t="s">
        <v>116</v>
      </c>
      <c r="C10" s="99">
        <v>43179</v>
      </c>
      <c r="D10" s="88">
        <v>53974</v>
      </c>
      <c r="E10" s="88">
        <f t="shared" si="0"/>
        <v>10795</v>
      </c>
      <c r="F10" s="88">
        <f t="shared" si="1"/>
        <v>51815</v>
      </c>
    </row>
    <row r="11" spans="1:6" x14ac:dyDescent="0.25">
      <c r="A11" t="s">
        <v>111</v>
      </c>
      <c r="B11" s="89" t="s">
        <v>117</v>
      </c>
      <c r="C11" s="99">
        <v>47476</v>
      </c>
      <c r="D11" s="88">
        <v>59481</v>
      </c>
      <c r="E11" s="88">
        <f t="shared" si="0"/>
        <v>12005</v>
      </c>
      <c r="F11" s="88">
        <f t="shared" si="1"/>
        <v>57080</v>
      </c>
    </row>
    <row r="12" spans="1:6" x14ac:dyDescent="0.25">
      <c r="A12" t="s">
        <v>111</v>
      </c>
      <c r="B12" s="89" t="s">
        <v>118</v>
      </c>
      <c r="C12" s="99">
        <v>52449</v>
      </c>
      <c r="D12" s="88">
        <v>65563</v>
      </c>
      <c r="E12" s="88">
        <f t="shared" si="0"/>
        <v>13114</v>
      </c>
      <c r="F12" s="88">
        <f t="shared" si="1"/>
        <v>62940.2</v>
      </c>
    </row>
    <row r="13" spans="1:6" x14ac:dyDescent="0.25">
      <c r="A13" t="s">
        <v>111</v>
      </c>
      <c r="B13" s="89" t="s">
        <v>119</v>
      </c>
      <c r="C13" s="99">
        <v>57809</v>
      </c>
      <c r="D13" s="88">
        <v>72262</v>
      </c>
      <c r="E13" s="88">
        <f t="shared" si="0"/>
        <v>14453</v>
      </c>
      <c r="F13" s="88">
        <f t="shared" si="1"/>
        <v>69371.399999999994</v>
      </c>
    </row>
    <row r="14" spans="1:6" x14ac:dyDescent="0.25">
      <c r="A14" t="s">
        <v>111</v>
      </c>
      <c r="B14" s="89" t="s">
        <v>120</v>
      </c>
      <c r="C14" s="99">
        <v>63714</v>
      </c>
      <c r="D14" s="88">
        <v>79639</v>
      </c>
      <c r="E14" s="88">
        <f t="shared" si="0"/>
        <v>15925</v>
      </c>
      <c r="F14" s="88">
        <f t="shared" si="1"/>
        <v>76454</v>
      </c>
    </row>
    <row r="15" spans="1:6" x14ac:dyDescent="0.25">
      <c r="A15" t="s">
        <v>111</v>
      </c>
      <c r="B15" s="89" t="s">
        <v>121</v>
      </c>
      <c r="C15" s="99">
        <v>70224</v>
      </c>
      <c r="D15" s="88">
        <v>87780</v>
      </c>
      <c r="E15" s="88">
        <f t="shared" si="0"/>
        <v>17556</v>
      </c>
      <c r="F15" s="88">
        <f t="shared" si="1"/>
        <v>84268.800000000003</v>
      </c>
    </row>
    <row r="16" spans="1:6" x14ac:dyDescent="0.25">
      <c r="A16" t="s">
        <v>111</v>
      </c>
      <c r="B16" s="89" t="s">
        <v>122</v>
      </c>
      <c r="C16" s="99">
        <v>77403</v>
      </c>
      <c r="D16" s="88">
        <v>96746</v>
      </c>
      <c r="E16" s="88">
        <f t="shared" si="0"/>
        <v>19343</v>
      </c>
      <c r="F16" s="88">
        <f t="shared" si="1"/>
        <v>92877.4</v>
      </c>
    </row>
    <row r="17" spans="1:6" x14ac:dyDescent="0.25">
      <c r="A17" t="s">
        <v>111</v>
      </c>
      <c r="B17" s="89" t="s">
        <v>123</v>
      </c>
      <c r="C17" s="99">
        <v>85303</v>
      </c>
      <c r="D17" s="88">
        <v>106632</v>
      </c>
      <c r="E17" s="88">
        <f t="shared" si="0"/>
        <v>21329</v>
      </c>
      <c r="F17" s="88">
        <f t="shared" si="1"/>
        <v>102366.2</v>
      </c>
    </row>
    <row r="18" spans="1:6" x14ac:dyDescent="0.25">
      <c r="A18" t="s">
        <v>111</v>
      </c>
      <c r="B18" s="89" t="s">
        <v>124</v>
      </c>
      <c r="C18" s="99">
        <v>94019</v>
      </c>
      <c r="D18" s="88">
        <v>117531</v>
      </c>
      <c r="E18" s="88">
        <f t="shared" si="0"/>
        <v>23512</v>
      </c>
      <c r="F18" s="88">
        <f t="shared" si="1"/>
        <v>112828.6</v>
      </c>
    </row>
    <row r="19" spans="1:6" x14ac:dyDescent="0.25">
      <c r="A19" t="s">
        <v>111</v>
      </c>
      <c r="B19" s="89" t="s">
        <v>125</v>
      </c>
      <c r="C19" s="99">
        <v>103622</v>
      </c>
      <c r="D19" s="88">
        <v>129528</v>
      </c>
      <c r="E19" s="88">
        <f t="shared" si="0"/>
        <v>25906</v>
      </c>
      <c r="F19" s="88">
        <f t="shared" si="1"/>
        <v>124346.8</v>
      </c>
    </row>
    <row r="20" spans="1:6" x14ac:dyDescent="0.25">
      <c r="A20" t="s">
        <v>111</v>
      </c>
      <c r="B20" s="89" t="s">
        <v>126</v>
      </c>
      <c r="C20" s="99">
        <v>114208</v>
      </c>
      <c r="D20" s="88">
        <v>142768</v>
      </c>
      <c r="E20" s="88">
        <f t="shared" si="0"/>
        <v>28560</v>
      </c>
      <c r="F20" s="88">
        <f t="shared" si="1"/>
        <v>137056</v>
      </c>
    </row>
    <row r="21" spans="1:6" x14ac:dyDescent="0.25">
      <c r="A21" t="s">
        <v>111</v>
      </c>
      <c r="B21" s="89" t="s">
        <v>127</v>
      </c>
      <c r="C21" s="99">
        <v>125881</v>
      </c>
      <c r="D21" s="88">
        <v>157356</v>
      </c>
      <c r="E21" s="88">
        <f t="shared" si="0"/>
        <v>31475</v>
      </c>
      <c r="F21" s="88">
        <f t="shared" si="1"/>
        <v>151061</v>
      </c>
    </row>
    <row r="22" spans="1:6" x14ac:dyDescent="0.25">
      <c r="A22" t="s">
        <v>141</v>
      </c>
      <c r="B22" s="97" t="s">
        <v>128</v>
      </c>
      <c r="C22" s="100">
        <v>15153</v>
      </c>
      <c r="D22" s="98">
        <v>18183</v>
      </c>
      <c r="E22" s="98">
        <f>D22-C22</f>
        <v>3030</v>
      </c>
      <c r="F22" s="88">
        <f>C22+(E22*0.8)</f>
        <v>17577</v>
      </c>
    </row>
    <row r="23" spans="1:6" x14ac:dyDescent="0.25">
      <c r="A23" t="s">
        <v>141</v>
      </c>
      <c r="B23" s="97" t="s">
        <v>129</v>
      </c>
      <c r="C23" s="100">
        <v>16741</v>
      </c>
      <c r="D23" s="98">
        <v>20085</v>
      </c>
      <c r="E23" s="98">
        <f t="shared" ref="E23:E34" si="2">D23-C23</f>
        <v>3344</v>
      </c>
      <c r="F23" s="88">
        <f t="shared" ref="F23:F34" si="3">C23+(E23*0.8)</f>
        <v>19416.2</v>
      </c>
    </row>
    <row r="24" spans="1:6" x14ac:dyDescent="0.25">
      <c r="A24" t="s">
        <v>141</v>
      </c>
      <c r="B24" s="97" t="s">
        <v>130</v>
      </c>
      <c r="C24" s="100">
        <v>18497</v>
      </c>
      <c r="D24" s="98">
        <v>22196</v>
      </c>
      <c r="E24" s="98">
        <f t="shared" si="2"/>
        <v>3699</v>
      </c>
      <c r="F24" s="88">
        <f t="shared" si="3"/>
        <v>21456.2</v>
      </c>
    </row>
    <row r="25" spans="1:6" x14ac:dyDescent="0.25">
      <c r="A25" t="s">
        <v>141</v>
      </c>
      <c r="B25" s="97" t="s">
        <v>131</v>
      </c>
      <c r="C25" s="100">
        <v>20430</v>
      </c>
      <c r="D25" s="98">
        <v>24516</v>
      </c>
      <c r="E25" s="98">
        <f t="shared" si="2"/>
        <v>4086</v>
      </c>
      <c r="F25" s="88">
        <f t="shared" si="3"/>
        <v>23698.799999999999</v>
      </c>
    </row>
    <row r="26" spans="1:6" x14ac:dyDescent="0.25">
      <c r="A26" t="s">
        <v>141</v>
      </c>
      <c r="B26" s="97" t="s">
        <v>132</v>
      </c>
      <c r="C26" s="100">
        <v>22572</v>
      </c>
      <c r="D26" s="98">
        <v>27076</v>
      </c>
      <c r="E26" s="98">
        <f t="shared" si="2"/>
        <v>4504</v>
      </c>
      <c r="F26" s="88">
        <f t="shared" si="3"/>
        <v>26175.200000000001</v>
      </c>
    </row>
    <row r="27" spans="1:6" x14ac:dyDescent="0.25">
      <c r="A27" t="s">
        <v>141</v>
      </c>
      <c r="B27" s="97" t="s">
        <v>133</v>
      </c>
      <c r="C27" s="100">
        <v>24934</v>
      </c>
      <c r="D27" s="98">
        <v>29918</v>
      </c>
      <c r="E27" s="98">
        <f t="shared" si="2"/>
        <v>4984</v>
      </c>
      <c r="F27" s="88">
        <f t="shared" si="3"/>
        <v>28921.200000000001</v>
      </c>
    </row>
    <row r="28" spans="1:6" x14ac:dyDescent="0.25">
      <c r="A28" t="s">
        <v>141</v>
      </c>
      <c r="B28" s="97" t="s">
        <v>134</v>
      </c>
      <c r="C28" s="100">
        <v>27536</v>
      </c>
      <c r="D28" s="98">
        <v>33053</v>
      </c>
      <c r="E28" s="98">
        <f t="shared" si="2"/>
        <v>5517</v>
      </c>
      <c r="F28" s="88">
        <f t="shared" si="3"/>
        <v>31949.599999999999</v>
      </c>
    </row>
    <row r="29" spans="1:6" x14ac:dyDescent="0.25">
      <c r="A29" t="s">
        <v>141</v>
      </c>
      <c r="B29" s="97" t="s">
        <v>135</v>
      </c>
      <c r="C29" s="100">
        <v>30420</v>
      </c>
      <c r="D29" s="98">
        <v>36512</v>
      </c>
      <c r="E29" s="98">
        <f t="shared" si="2"/>
        <v>6092</v>
      </c>
      <c r="F29" s="88">
        <f t="shared" si="3"/>
        <v>35293.599999999999</v>
      </c>
    </row>
    <row r="30" spans="1:6" x14ac:dyDescent="0.25">
      <c r="A30" t="s">
        <v>141</v>
      </c>
      <c r="B30" s="97" t="s">
        <v>136</v>
      </c>
      <c r="C30" s="100">
        <v>33607</v>
      </c>
      <c r="D30" s="98">
        <v>40337</v>
      </c>
      <c r="E30" s="98">
        <f t="shared" si="2"/>
        <v>6730</v>
      </c>
      <c r="F30" s="88">
        <f t="shared" si="3"/>
        <v>38991</v>
      </c>
    </row>
    <row r="31" spans="1:6" x14ac:dyDescent="0.25">
      <c r="A31" t="s">
        <v>141</v>
      </c>
      <c r="B31" s="97" t="s">
        <v>137</v>
      </c>
      <c r="C31" s="100">
        <v>37129</v>
      </c>
      <c r="D31" s="98">
        <v>44559</v>
      </c>
      <c r="E31" s="98">
        <f t="shared" si="2"/>
        <v>7430</v>
      </c>
      <c r="F31" s="88">
        <f t="shared" si="3"/>
        <v>43073</v>
      </c>
    </row>
    <row r="32" spans="1:6" x14ac:dyDescent="0.25">
      <c r="A32" t="s">
        <v>141</v>
      </c>
      <c r="B32" s="97" t="s">
        <v>138</v>
      </c>
      <c r="C32" s="100">
        <v>41016</v>
      </c>
      <c r="D32" s="98">
        <v>49220</v>
      </c>
      <c r="E32" s="98">
        <f t="shared" si="2"/>
        <v>8204</v>
      </c>
      <c r="F32" s="88">
        <f t="shared" si="3"/>
        <v>47579.199999999997</v>
      </c>
    </row>
    <row r="33" spans="1:6" x14ac:dyDescent="0.25">
      <c r="A33" t="s">
        <v>141</v>
      </c>
      <c r="B33" s="97" t="s">
        <v>139</v>
      </c>
      <c r="C33" s="100">
        <v>45322</v>
      </c>
      <c r="D33" s="98">
        <v>54387</v>
      </c>
      <c r="E33" s="98">
        <f t="shared" si="2"/>
        <v>9065</v>
      </c>
      <c r="F33" s="88">
        <f t="shared" si="3"/>
        <v>52574</v>
      </c>
    </row>
    <row r="34" spans="1:6" x14ac:dyDescent="0.25">
      <c r="A34" t="s">
        <v>141</v>
      </c>
      <c r="B34" s="97" t="s">
        <v>140</v>
      </c>
      <c r="C34" s="100">
        <v>50079</v>
      </c>
      <c r="D34" s="98">
        <v>60096</v>
      </c>
      <c r="E34" s="98">
        <f t="shared" si="2"/>
        <v>10017</v>
      </c>
      <c r="F34" s="88">
        <f t="shared" si="3"/>
        <v>58092.6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Form</vt:lpstr>
      <vt:lpstr>Paygrade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 User</dc:creator>
  <cp:lastModifiedBy>McWilliams, Terri</cp:lastModifiedBy>
  <cp:lastPrinted>2019-01-30T16:38:26Z</cp:lastPrinted>
  <dcterms:created xsi:type="dcterms:W3CDTF">2014-03-10T17:30:03Z</dcterms:created>
  <dcterms:modified xsi:type="dcterms:W3CDTF">2019-02-04T14:25:06Z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