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edder\Documents\"/>
    </mc:Choice>
  </mc:AlternateContent>
  <xr:revisionPtr revIDLastSave="0" documentId="8_{D23BF220-6CD1-4B20-9E2F-292043D95EA8}" xr6:coauthVersionLast="47" xr6:coauthVersionMax="47" xr10:uidLastSave="{00000000-0000-0000-0000-000000000000}"/>
  <bookViews>
    <workbookView xWindow="28680" yWindow="-120" windowWidth="29040" windowHeight="15840" xr2:uid="{83889353-BA16-4D58-966F-60B157A16CA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17" i="1"/>
  <c r="C16" i="1"/>
  <c r="C15" i="1"/>
  <c r="E29" i="1" l="1"/>
  <c r="E25" i="1"/>
  <c r="E24" i="1"/>
  <c r="E23" i="1"/>
  <c r="E22" i="1"/>
  <c r="E21" i="1"/>
  <c r="F22" i="1" s="1"/>
  <c r="E20" i="1"/>
  <c r="E19" i="1"/>
  <c r="F20" i="1" s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29" i="1"/>
  <c r="H26" i="1"/>
  <c r="H24" i="1"/>
  <c r="H22" i="1"/>
  <c r="H20" i="1"/>
  <c r="H18" i="1"/>
  <c r="H15" i="1"/>
  <c r="H13" i="1"/>
  <c r="H11" i="1"/>
  <c r="H9" i="1"/>
  <c r="H7" i="1"/>
  <c r="H5" i="1"/>
  <c r="F7" i="1" l="1"/>
  <c r="K7" i="1" s="1"/>
  <c r="F24" i="1"/>
  <c r="K24" i="1" s="1"/>
  <c r="F18" i="1"/>
  <c r="E32" i="1"/>
  <c r="F5" i="1"/>
  <c r="F13" i="1"/>
  <c r="K13" i="1" s="1"/>
  <c r="F15" i="1"/>
  <c r="K15" i="1" s="1"/>
  <c r="F9" i="1"/>
  <c r="K9" i="1" s="1"/>
  <c r="F11" i="1"/>
  <c r="K11" i="1" s="1"/>
  <c r="E26" i="1"/>
  <c r="E27" i="1"/>
  <c r="E28" i="1"/>
  <c r="K22" i="1"/>
  <c r="K20" i="1"/>
  <c r="K18" i="1"/>
  <c r="H32" i="1"/>
  <c r="F29" i="1" l="1"/>
  <c r="F26" i="1"/>
  <c r="K26" i="1" s="1"/>
  <c r="K29" i="1"/>
  <c r="C5" i="1"/>
  <c r="C6" i="1" s="1"/>
  <c r="C7" i="1" s="1"/>
  <c r="C8" i="1" s="1"/>
  <c r="C9" i="1" s="1"/>
  <c r="C10" i="1" s="1"/>
  <c r="C11" i="1" s="1"/>
  <c r="C12" i="1" s="1"/>
  <c r="C13" i="1" s="1"/>
  <c r="C14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F32" i="1"/>
  <c r="K5" i="1"/>
  <c r="K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Vedder, Kevin</author>
  </authors>
  <commentList>
    <comment ref="C15" authorId="0" shapeId="0" xr:uid="{FDA8A6A6-CDAE-4548-8FD6-04E35C70787F}">
      <text>
        <r>
          <rPr>
            <sz val="9"/>
            <color indexed="81"/>
            <rFont val="Tahoma"/>
            <family val="2"/>
          </rPr>
          <t>Juneteenth Holiday</t>
        </r>
      </text>
    </comment>
    <comment ref="C16" authorId="0" shapeId="0" xr:uid="{524CE39E-6218-4822-B0D4-3FFA904BC0A1}">
      <text>
        <r>
          <rPr>
            <sz val="9"/>
            <color indexed="81"/>
            <rFont val="Tahoma"/>
            <family val="2"/>
          </rPr>
          <t>4th of July Holiday</t>
        </r>
      </text>
    </comment>
    <comment ref="C29" authorId="0" shapeId="0" xr:uid="{2CB84325-FF6D-4419-85D8-C93FFC5E04D7}">
      <text>
        <r>
          <rPr>
            <sz val="9"/>
            <color indexed="81"/>
            <rFont val="Tahoma"/>
            <family val="2"/>
          </rPr>
          <t>Final Payday in 2026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<sst xmlns="http://schemas.openxmlformats.org/spreadsheetml/2006/main" count="25" uniqueCount="25">
  <si>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              Salary Example:</t>
  </si>
  <si>
    <t>Draft Bi-Weekly Pay Schedule</t>
  </si>
  <si>
    <t>Annual Salary</t>
  </si>
  <si>
    <t>Pay Begin Date</t>
  </si>
  <si>
    <t>Pay End Date</t>
  </si>
  <si>
    <t>Check Date</t>
  </si>
  <si>
    <t>PP</t>
  </si>
  <si>
    <t>Gross Biweekly Pay</t>
  </si>
  <si>
    <t>Approx. Monthly Total</t>
  </si>
  <si>
    <t>Gross Monthly Pay</t>
  </si>
  <si>
    <t>Difference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</si>
  <si>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</si>
  <si>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</si>
  <si>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</si>
  <si>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</si>
  <si>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</si>
  <si>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</si>
  <si>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</si>
  <si>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</si>
  <si>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</si>
  <si>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</si>
  <si>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</si>
  <si>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</si>
  <si>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</si>
  <si>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Total Annual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</si>
</sst>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2" xfId="0" applyBorder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0" applyNumberFormat="1"/>
    <xf numFmtId="0" fontId="0" fillId="0" borderId="7" xfId="0" applyBorder="1"/>
    <xf numFmtId="43" fontId="1" fillId="0" borderId="3" xfId="1" applyFont="1" applyBorder="1"/>
    <xf numFmtId="0" fontId="1" fillId="0" borderId="11" xfId="0" applyFont="1" applyBorder="1"/>
    <xf numFmtId="0" fontId="0" fillId="0" borderId="11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15" xfId="0" applyNumberFormat="1" applyBorder="1"/>
    <xf numFmtId="43" fontId="0" fillId="0" borderId="0" xfId="1" applyFont="1" applyBorder="1"/>
    <xf numFmtId="43" fontId="0" fillId="0" borderId="15" xfId="1" applyFont="1" applyBorder="1"/>
    <xf numFmtId="0" fontId="0" fillId="0" borderId="4" xfId="0" applyBorder="1"/>
    <xf numFmtId="0" fontId="0" fillId="0" borderId="6" xfId="0" applyBorder="1"/>
    <xf numFmtId="0" fontId="1" fillId="0" borderId="8" xfId="0" applyFont="1" applyBorder="1"/>
    <xf numFmtId="43" fontId="0" fillId="0" borderId="16" xfId="0" applyNumberFormat="1" applyBorder="1"/>
    <xf numFmtId="0" fontId="0" fillId="0" borderId="17" xfId="0" applyBorder="1"/>
    <xf numFmtId="43" fontId="0" fillId="0" borderId="16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1" fillId="0" borderId="12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20" xfId="1" applyFont="1" applyBorder="1" applyAlignment="1">
      <alignment horizontal="center"/>
    </xf>
    <xf numFmtId="43" fontId="0" fillId="0" borderId="9" xfId="0" applyNumberFormat="1" applyBorder="1"/>
    <xf numFmtId="43" fontId="1" fillId="2" borderId="13" xfId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3AAD-7DF5-4DE7-88C3-374FA950BFAB}">
  <dimension ref="A1:O33"/>
  <sheetViews>
    <sheetView tabSelected="1" workbookViewId="0">
      <selection activeCell="P25" sqref="P25"/>
    </sheetView>
  </sheetViews>
  <sheetFormatPr defaultRowHeight="15"/>
  <cols>
    <col min="1" max="1" width="13.42578125" bestFit="1" customWidth="1"/>
    <col min="2" max="2" width="11.85546875" bestFit="1" customWidth="1"/>
    <col min="3" max="3" width="12.140625" customWidth="1"/>
    <col min="5" max="5" width="19.85546875" style="9" bestFit="1" customWidth="1"/>
    <col min="6" max="6" width="14.42578125" customWidth="1"/>
    <col min="8" max="8" width="10.5703125" style="4" bestFit="1" customWidth="1"/>
    <col min="11" max="11" width="10.42578125" bestFit="1" customWidth="1"/>
  </cols>
  <sheetData>
    <row r="1" spans="1:11" ht="15.75" thickTop="1">
      <c r="E1" s="38" t="s">
        <v>0</v>
      </c>
      <c r="F1" s="39"/>
      <c r="G1" s="10"/>
      <c r="H1" s="20"/>
    </row>
    <row r="2" spans="1:11" ht="15.75" thickBot="1">
      <c r="A2" s="36" t="s">
        <v>1</v>
      </c>
      <c r="B2" s="37"/>
      <c r="C2" s="37"/>
      <c r="D2" s="3"/>
      <c r="E2" s="35">
        <v>45000</v>
      </c>
      <c r="F2" s="30" t="s">
        <v>2</v>
      </c>
      <c r="G2" s="31"/>
      <c r="H2" s="19"/>
    </row>
    <row r="3" spans="1:11" ht="16.5" thickTop="1" thickBot="1">
      <c r="A3" s="1" t="s">
        <v>3</v>
      </c>
      <c r="B3" s="1" t="s">
        <v>4</v>
      </c>
      <c r="C3" s="1" t="s">
        <v>5</v>
      </c>
      <c r="D3" s="29" t="s">
        <v>6</v>
      </c>
      <c r="E3" s="28" t="s">
        <v>7</v>
      </c>
      <c r="F3" s="12" t="s">
        <v>8</v>
      </c>
      <c r="G3" s="13"/>
      <c r="H3" s="11" t="s">
        <v>9</v>
      </c>
      <c r="I3" s="21"/>
      <c r="J3" s="22"/>
      <c r="K3" s="23" t="s">
        <v>10</v>
      </c>
    </row>
    <row r="4" spans="1:11" ht="15.75" thickTop="1">
      <c r="A4" s="2">
        <v>46020</v>
      </c>
      <c r="B4" s="2">
        <v>46033</v>
      </c>
      <c r="C4" s="2">
        <v>46038</v>
      </c>
      <c r="D4" s="32">
        <v>1</v>
      </c>
      <c r="E4" s="34">
        <f>$E$2/26</f>
        <v>1730.7692307692307</v>
      </c>
      <c r="G4" s="16"/>
      <c r="H4" s="7"/>
      <c r="I4" s="5"/>
      <c r="J4" s="5"/>
      <c r="K4" s="5"/>
    </row>
    <row r="5" spans="1:11">
      <c r="A5" s="2">
        <f>A4+14</f>
        <v>46034</v>
      </c>
      <c r="B5" s="2">
        <f t="shared" ref="B5:C20" si="0">B4+14</f>
        <v>46047</v>
      </c>
      <c r="C5" s="2">
        <f t="shared" si="0"/>
        <v>46052</v>
      </c>
      <c r="D5" s="32">
        <v>2</v>
      </c>
      <c r="E5" s="9">
        <f>$E$2/26</f>
        <v>1730.7692307692307</v>
      </c>
      <c r="F5" s="9">
        <f>E4+E5</f>
        <v>3461.5384615384614</v>
      </c>
      <c r="G5" s="17"/>
      <c r="H5" s="7">
        <f>$E$2/12</f>
        <v>3750</v>
      </c>
      <c r="I5" s="5" t="s">
        <v>11</v>
      </c>
      <c r="J5" s="5"/>
      <c r="K5" s="6">
        <f>F5-H5</f>
        <v>-288.46153846153857</v>
      </c>
    </row>
    <row r="6" spans="1:11">
      <c r="A6" s="2">
        <f t="shared" ref="A6:C21" si="1">A5+14</f>
        <v>46048</v>
      </c>
      <c r="B6" s="2">
        <f t="shared" si="0"/>
        <v>46061</v>
      </c>
      <c r="C6" s="2">
        <f t="shared" si="0"/>
        <v>46066</v>
      </c>
      <c r="D6" s="32">
        <v>3</v>
      </c>
      <c r="E6" s="9">
        <f t="shared" ref="E6:E29" si="2">$E$2/26</f>
        <v>1730.7692307692307</v>
      </c>
      <c r="G6" s="17"/>
      <c r="H6" s="7"/>
      <c r="I6" s="5"/>
      <c r="J6" s="5"/>
      <c r="K6" s="5"/>
    </row>
    <row r="7" spans="1:11">
      <c r="A7" s="2">
        <f t="shared" si="1"/>
        <v>46062</v>
      </c>
      <c r="B7" s="2">
        <f t="shared" si="0"/>
        <v>46075</v>
      </c>
      <c r="C7" s="2">
        <f t="shared" si="0"/>
        <v>46080</v>
      </c>
      <c r="D7" s="32">
        <v>4</v>
      </c>
      <c r="E7" s="9">
        <f t="shared" si="2"/>
        <v>1730.7692307692307</v>
      </c>
      <c r="F7" s="9">
        <f>E6+E7</f>
        <v>3461.5384615384614</v>
      </c>
      <c r="G7" s="17"/>
      <c r="H7" s="7">
        <f>$E$2/12</f>
        <v>3750</v>
      </c>
      <c r="I7" s="5" t="s">
        <v>12</v>
      </c>
      <c r="J7" s="5"/>
      <c r="K7" s="6">
        <f>F7-H7</f>
        <v>-288.46153846153857</v>
      </c>
    </row>
    <row r="8" spans="1:11">
      <c r="A8" s="2">
        <f t="shared" si="1"/>
        <v>46076</v>
      </c>
      <c r="B8" s="2">
        <f t="shared" si="0"/>
        <v>46089</v>
      </c>
      <c r="C8" s="2">
        <f t="shared" si="0"/>
        <v>46094</v>
      </c>
      <c r="D8" s="32">
        <v>5</v>
      </c>
      <c r="E8" s="9">
        <f t="shared" si="2"/>
        <v>1730.7692307692307</v>
      </c>
      <c r="G8" s="17"/>
      <c r="H8" s="7"/>
      <c r="I8" s="5"/>
      <c r="J8" s="5"/>
      <c r="K8" s="5"/>
    </row>
    <row r="9" spans="1:11">
      <c r="A9" s="2">
        <f t="shared" si="1"/>
        <v>46090</v>
      </c>
      <c r="B9" s="2">
        <f t="shared" si="0"/>
        <v>46103</v>
      </c>
      <c r="C9" s="2">
        <f t="shared" si="0"/>
        <v>46108</v>
      </c>
      <c r="D9" s="32">
        <v>6</v>
      </c>
      <c r="E9" s="9">
        <f t="shared" si="2"/>
        <v>1730.7692307692307</v>
      </c>
      <c r="F9" s="9">
        <f>E8+E9</f>
        <v>3461.5384615384614</v>
      </c>
      <c r="G9" s="17"/>
      <c r="H9" s="7">
        <f>$E$2/12</f>
        <v>3750</v>
      </c>
      <c r="I9" s="5" t="s">
        <v>13</v>
      </c>
      <c r="J9" s="5"/>
      <c r="K9" s="6">
        <f>F9-H9</f>
        <v>-288.46153846153857</v>
      </c>
    </row>
    <row r="10" spans="1:11">
      <c r="A10" s="2">
        <f t="shared" si="1"/>
        <v>46104</v>
      </c>
      <c r="B10" s="2">
        <f t="shared" si="0"/>
        <v>46117</v>
      </c>
      <c r="C10" s="2">
        <f t="shared" si="0"/>
        <v>46122</v>
      </c>
      <c r="D10" s="32">
        <v>7</v>
      </c>
      <c r="E10" s="9">
        <f t="shared" si="2"/>
        <v>1730.7692307692307</v>
      </c>
      <c r="G10" s="17"/>
      <c r="H10" s="7"/>
      <c r="I10" s="5"/>
      <c r="J10" s="5"/>
      <c r="K10" s="5"/>
    </row>
    <row r="11" spans="1:11">
      <c r="A11" s="2">
        <f t="shared" si="1"/>
        <v>46118</v>
      </c>
      <c r="B11" s="2">
        <f t="shared" si="0"/>
        <v>46131</v>
      </c>
      <c r="C11" s="2">
        <f t="shared" si="0"/>
        <v>46136</v>
      </c>
      <c r="D11" s="32">
        <v>8</v>
      </c>
      <c r="E11" s="9">
        <f t="shared" si="2"/>
        <v>1730.7692307692307</v>
      </c>
      <c r="F11" s="9">
        <f>E10+E11</f>
        <v>3461.5384615384614</v>
      </c>
      <c r="G11" s="17"/>
      <c r="H11" s="7">
        <f>$E$2/12</f>
        <v>3750</v>
      </c>
      <c r="I11" s="5" t="s">
        <v>14</v>
      </c>
      <c r="J11" s="5"/>
      <c r="K11" s="6">
        <f>F11-H11</f>
        <v>-288.46153846153857</v>
      </c>
    </row>
    <row r="12" spans="1:11">
      <c r="A12" s="2">
        <f t="shared" si="1"/>
        <v>46132</v>
      </c>
      <c r="B12" s="2">
        <f t="shared" si="0"/>
        <v>46145</v>
      </c>
      <c r="C12" s="2">
        <f t="shared" si="0"/>
        <v>46150</v>
      </c>
      <c r="D12" s="32">
        <v>9</v>
      </c>
      <c r="E12" s="9">
        <f t="shared" si="2"/>
        <v>1730.7692307692307</v>
      </c>
      <c r="G12" s="17"/>
      <c r="H12" s="7"/>
      <c r="I12" s="5"/>
      <c r="J12" s="5"/>
      <c r="K12" s="5"/>
    </row>
    <row r="13" spans="1:11">
      <c r="A13" s="2">
        <f t="shared" si="1"/>
        <v>46146</v>
      </c>
      <c r="B13" s="2">
        <f t="shared" si="0"/>
        <v>46159</v>
      </c>
      <c r="C13" s="2">
        <f t="shared" si="0"/>
        <v>46164</v>
      </c>
      <c r="D13" s="32">
        <v>10</v>
      </c>
      <c r="E13" s="9">
        <f t="shared" si="2"/>
        <v>1730.7692307692307</v>
      </c>
      <c r="F13" s="9">
        <f>E12+E13</f>
        <v>3461.5384615384614</v>
      </c>
      <c r="G13" s="17"/>
      <c r="H13" s="7">
        <f>$E$2/12</f>
        <v>3750</v>
      </c>
      <c r="I13" s="5" t="s">
        <v>15</v>
      </c>
      <c r="J13" s="5"/>
      <c r="K13" s="6">
        <f>F13-H13</f>
        <v>-288.46153846153857</v>
      </c>
    </row>
    <row r="14" spans="1:11">
      <c r="A14" s="2">
        <f t="shared" si="1"/>
        <v>46160</v>
      </c>
      <c r="B14" s="2">
        <f t="shared" si="0"/>
        <v>46173</v>
      </c>
      <c r="C14" s="2">
        <f t="shared" si="0"/>
        <v>46178</v>
      </c>
      <c r="D14" s="32">
        <v>11</v>
      </c>
      <c r="E14" s="9">
        <f t="shared" si="2"/>
        <v>1730.7692307692307</v>
      </c>
      <c r="G14" s="17"/>
      <c r="H14" s="7"/>
      <c r="I14" s="5"/>
      <c r="J14" s="5"/>
      <c r="K14" s="5"/>
    </row>
    <row r="15" spans="1:11">
      <c r="A15" s="2">
        <f t="shared" si="1"/>
        <v>46174</v>
      </c>
      <c r="B15" s="2">
        <f t="shared" si="0"/>
        <v>46187</v>
      </c>
      <c r="C15" s="2">
        <f>C14+13</f>
        <v>46191</v>
      </c>
      <c r="D15" s="32">
        <v>12</v>
      </c>
      <c r="E15" s="9">
        <f t="shared" si="2"/>
        <v>1730.7692307692307</v>
      </c>
      <c r="F15" s="9">
        <f>E14+E15</f>
        <v>3461.5384615384614</v>
      </c>
      <c r="G15" s="17"/>
      <c r="H15" s="7">
        <f>$E$2/12</f>
        <v>3750</v>
      </c>
      <c r="I15" s="5" t="s">
        <v>16</v>
      </c>
      <c r="J15" s="5"/>
      <c r="K15" s="6">
        <f>F15-H15</f>
        <v>-288.46153846153857</v>
      </c>
    </row>
    <row r="16" spans="1:11">
      <c r="A16" s="2">
        <f t="shared" si="1"/>
        <v>46188</v>
      </c>
      <c r="B16" s="2">
        <f t="shared" si="0"/>
        <v>46201</v>
      </c>
      <c r="C16" s="2">
        <f>C15+14</f>
        <v>46205</v>
      </c>
      <c r="D16" s="32">
        <v>13</v>
      </c>
      <c r="E16" s="9">
        <f t="shared" si="2"/>
        <v>1730.7692307692307</v>
      </c>
      <c r="G16" s="17"/>
      <c r="H16" s="7"/>
      <c r="I16" s="5"/>
      <c r="J16" s="5"/>
      <c r="K16" s="5"/>
    </row>
    <row r="17" spans="1:15">
      <c r="A17" s="2">
        <f t="shared" si="1"/>
        <v>46202</v>
      </c>
      <c r="B17" s="2">
        <f t="shared" si="0"/>
        <v>46215</v>
      </c>
      <c r="C17" s="2">
        <f>C16+15</f>
        <v>46220</v>
      </c>
      <c r="D17" s="32">
        <v>14</v>
      </c>
      <c r="E17" s="9">
        <f t="shared" si="2"/>
        <v>1730.7692307692307</v>
      </c>
      <c r="G17" s="17"/>
      <c r="H17" s="7"/>
      <c r="I17" s="5"/>
      <c r="J17" s="5"/>
      <c r="K17" s="5"/>
    </row>
    <row r="18" spans="1:15">
      <c r="A18" s="2">
        <f t="shared" si="1"/>
        <v>46216</v>
      </c>
      <c r="B18" s="2">
        <f t="shared" si="0"/>
        <v>46229</v>
      </c>
      <c r="C18" s="2">
        <f t="shared" si="0"/>
        <v>46234</v>
      </c>
      <c r="D18" s="32">
        <v>15</v>
      </c>
      <c r="E18" s="9">
        <f t="shared" si="2"/>
        <v>1730.7692307692307</v>
      </c>
      <c r="F18" s="9">
        <f>E17+E18+E16</f>
        <v>5192.3076923076924</v>
      </c>
      <c r="G18" s="17"/>
      <c r="H18" s="7">
        <f>$E$2/12</f>
        <v>3750</v>
      </c>
      <c r="I18" s="5" t="s">
        <v>17</v>
      </c>
      <c r="J18" s="5"/>
      <c r="K18" s="6">
        <f>F18-H18</f>
        <v>1442.3076923076924</v>
      </c>
    </row>
    <row r="19" spans="1:15">
      <c r="A19" s="2">
        <f t="shared" si="1"/>
        <v>46230</v>
      </c>
      <c r="B19" s="2">
        <f t="shared" si="0"/>
        <v>46243</v>
      </c>
      <c r="C19" s="2">
        <f t="shared" si="0"/>
        <v>46248</v>
      </c>
      <c r="D19" s="32">
        <v>16</v>
      </c>
      <c r="E19" s="9">
        <f t="shared" si="2"/>
        <v>1730.7692307692307</v>
      </c>
      <c r="G19" s="17"/>
      <c r="H19" s="7"/>
      <c r="I19" s="5"/>
      <c r="J19" s="5"/>
      <c r="K19" s="5"/>
      <c r="O19" s="7"/>
    </row>
    <row r="20" spans="1:15">
      <c r="A20" s="2">
        <f t="shared" si="1"/>
        <v>46244</v>
      </c>
      <c r="B20" s="2">
        <f t="shared" si="0"/>
        <v>46257</v>
      </c>
      <c r="C20" s="2">
        <f t="shared" si="0"/>
        <v>46262</v>
      </c>
      <c r="D20" s="32">
        <v>17</v>
      </c>
      <c r="E20" s="9">
        <f t="shared" si="2"/>
        <v>1730.7692307692307</v>
      </c>
      <c r="F20" s="9">
        <f>E19+E20</f>
        <v>3461.5384615384614</v>
      </c>
      <c r="G20" s="17"/>
      <c r="H20" s="7">
        <f>$E$2/12</f>
        <v>3750</v>
      </c>
      <c r="I20" s="5" t="s">
        <v>18</v>
      </c>
      <c r="J20" s="5"/>
      <c r="K20" s="6">
        <f>F20-H20</f>
        <v>-288.46153846153857</v>
      </c>
    </row>
    <row r="21" spans="1:15">
      <c r="A21" s="2">
        <f t="shared" si="1"/>
        <v>46258</v>
      </c>
      <c r="B21" s="2">
        <f t="shared" si="1"/>
        <v>46271</v>
      </c>
      <c r="C21" s="2">
        <f t="shared" si="1"/>
        <v>46276</v>
      </c>
      <c r="D21" s="32">
        <v>18</v>
      </c>
      <c r="E21" s="9">
        <f t="shared" si="2"/>
        <v>1730.7692307692307</v>
      </c>
      <c r="G21" s="17"/>
      <c r="H21" s="7"/>
      <c r="I21" s="5"/>
      <c r="J21" s="5"/>
      <c r="K21" s="5"/>
    </row>
    <row r="22" spans="1:15">
      <c r="A22" s="2">
        <f t="shared" ref="A22:C30" si="3">A21+14</f>
        <v>46272</v>
      </c>
      <c r="B22" s="2">
        <f t="shared" si="3"/>
        <v>46285</v>
      </c>
      <c r="C22" s="2">
        <f t="shared" si="3"/>
        <v>46290</v>
      </c>
      <c r="D22" s="32">
        <v>19</v>
      </c>
      <c r="E22" s="9">
        <f t="shared" si="2"/>
        <v>1730.7692307692307</v>
      </c>
      <c r="F22" s="9">
        <f>E21+E22</f>
        <v>3461.5384615384614</v>
      </c>
      <c r="G22" s="17"/>
      <c r="H22" s="7">
        <f>$E$2/12</f>
        <v>3750</v>
      </c>
      <c r="I22" s="5" t="s">
        <v>19</v>
      </c>
      <c r="J22" s="5"/>
      <c r="K22" s="6">
        <f>F22-H22</f>
        <v>-288.46153846153857</v>
      </c>
    </row>
    <row r="23" spans="1:15">
      <c r="A23" s="2">
        <f t="shared" si="3"/>
        <v>46286</v>
      </c>
      <c r="B23" s="2">
        <f t="shared" si="3"/>
        <v>46299</v>
      </c>
      <c r="C23" s="2">
        <f t="shared" si="3"/>
        <v>46304</v>
      </c>
      <c r="D23" s="32">
        <v>20</v>
      </c>
      <c r="E23" s="9">
        <f t="shared" si="2"/>
        <v>1730.7692307692307</v>
      </c>
      <c r="G23" s="17"/>
      <c r="H23" s="7"/>
      <c r="I23" s="5"/>
      <c r="J23" s="5"/>
      <c r="K23" s="5"/>
    </row>
    <row r="24" spans="1:15">
      <c r="A24" s="2">
        <f t="shared" si="3"/>
        <v>46300</v>
      </c>
      <c r="B24" s="2">
        <f t="shared" si="3"/>
        <v>46313</v>
      </c>
      <c r="C24" s="2">
        <f t="shared" si="3"/>
        <v>46318</v>
      </c>
      <c r="D24" s="32">
        <v>21</v>
      </c>
      <c r="E24" s="9">
        <f t="shared" si="2"/>
        <v>1730.7692307692307</v>
      </c>
      <c r="F24" s="9">
        <f>E23+E24</f>
        <v>3461.5384615384614</v>
      </c>
      <c r="G24" s="17"/>
      <c r="H24" s="7">
        <f>$E$2/12</f>
        <v>3750</v>
      </c>
      <c r="I24" s="5" t="s">
        <v>20</v>
      </c>
      <c r="J24" s="5"/>
      <c r="K24" s="6">
        <f>F24-H24</f>
        <v>-288.46153846153857</v>
      </c>
    </row>
    <row r="25" spans="1:15">
      <c r="A25" s="2">
        <f t="shared" si="3"/>
        <v>46314</v>
      </c>
      <c r="B25" s="2">
        <f t="shared" si="3"/>
        <v>46327</v>
      </c>
      <c r="C25" s="2">
        <f t="shared" si="3"/>
        <v>46332</v>
      </c>
      <c r="D25" s="32">
        <v>22</v>
      </c>
      <c r="E25" s="9">
        <f t="shared" si="2"/>
        <v>1730.7692307692307</v>
      </c>
      <c r="G25" s="17"/>
      <c r="H25" s="7"/>
      <c r="I25" s="5"/>
      <c r="J25" s="5"/>
      <c r="K25" s="5"/>
    </row>
    <row r="26" spans="1:15">
      <c r="A26" s="2">
        <f t="shared" si="3"/>
        <v>46328</v>
      </c>
      <c r="B26" s="2">
        <f t="shared" si="3"/>
        <v>46341</v>
      </c>
      <c r="C26" s="2">
        <f t="shared" si="3"/>
        <v>46346</v>
      </c>
      <c r="D26" s="32">
        <v>23</v>
      </c>
      <c r="E26" s="9">
        <f t="shared" si="2"/>
        <v>1730.7692307692307</v>
      </c>
      <c r="F26" s="9">
        <f>E25+E26</f>
        <v>3461.5384615384614</v>
      </c>
      <c r="G26" s="17"/>
      <c r="H26" s="7">
        <f>$E$2/12</f>
        <v>3750</v>
      </c>
      <c r="I26" s="5" t="s">
        <v>21</v>
      </c>
      <c r="J26" s="5"/>
      <c r="K26" s="6">
        <f>F26-H26</f>
        <v>-288.46153846153857</v>
      </c>
    </row>
    <row r="27" spans="1:15">
      <c r="A27" s="2">
        <f t="shared" si="3"/>
        <v>46342</v>
      </c>
      <c r="B27" s="2">
        <f t="shared" si="3"/>
        <v>46355</v>
      </c>
      <c r="C27" s="2">
        <f t="shared" si="3"/>
        <v>46360</v>
      </c>
      <c r="D27" s="32">
        <v>24</v>
      </c>
      <c r="E27" s="9">
        <f t="shared" si="2"/>
        <v>1730.7692307692307</v>
      </c>
      <c r="G27" s="17"/>
      <c r="H27" s="7"/>
      <c r="I27" s="5"/>
      <c r="J27" s="5"/>
      <c r="K27" s="5"/>
    </row>
    <row r="28" spans="1:15">
      <c r="A28" s="2">
        <f t="shared" si="3"/>
        <v>46356</v>
      </c>
      <c r="B28" s="2">
        <f t="shared" si="3"/>
        <v>46369</v>
      </c>
      <c r="C28" s="2">
        <f t="shared" si="3"/>
        <v>46374</v>
      </c>
      <c r="D28" s="32">
        <v>25</v>
      </c>
      <c r="E28" s="9">
        <f t="shared" si="2"/>
        <v>1730.7692307692307</v>
      </c>
      <c r="F28" s="9"/>
      <c r="G28" s="17"/>
      <c r="H28" s="7"/>
      <c r="I28" s="5"/>
      <c r="J28" s="5"/>
      <c r="K28" s="5"/>
    </row>
    <row r="29" spans="1:15">
      <c r="A29" s="2">
        <f t="shared" si="3"/>
        <v>46370</v>
      </c>
      <c r="B29" s="2">
        <f t="shared" si="3"/>
        <v>46383</v>
      </c>
      <c r="C29" s="2">
        <f>C28+13</f>
        <v>46387</v>
      </c>
      <c r="D29" s="32">
        <v>26</v>
      </c>
      <c r="E29" s="9">
        <f t="shared" si="2"/>
        <v>1730.7692307692307</v>
      </c>
      <c r="F29" s="9">
        <f>E28+E29+E27</f>
        <v>5192.3076923076924</v>
      </c>
      <c r="G29" s="17"/>
      <c r="H29" s="7">
        <f>$E$2/12</f>
        <v>3750</v>
      </c>
      <c r="I29" s="5" t="s">
        <v>22</v>
      </c>
      <c r="J29" s="5"/>
      <c r="K29" s="6">
        <f>F29-H29</f>
        <v>1442.3076923076924</v>
      </c>
    </row>
    <row r="30" spans="1:15">
      <c r="A30" s="2">
        <f t="shared" si="3"/>
        <v>46384</v>
      </c>
      <c r="B30" s="2">
        <f t="shared" si="3"/>
        <v>46397</v>
      </c>
      <c r="C30" s="2">
        <f>C29+15</f>
        <v>46402</v>
      </c>
      <c r="D30" s="32"/>
      <c r="E30" s="9">
        <v>0</v>
      </c>
      <c r="G30" s="17"/>
      <c r="H30" s="7"/>
      <c r="I30" s="5"/>
      <c r="J30" s="5"/>
      <c r="K30" s="5"/>
    </row>
    <row r="31" spans="1:15" ht="15.75" thickBot="1">
      <c r="E31" s="24"/>
      <c r="F31" s="25"/>
      <c r="G31" s="17"/>
      <c r="H31" s="26"/>
      <c r="I31" s="5"/>
      <c r="J31" s="5"/>
      <c r="K31" s="8"/>
    </row>
    <row r="32" spans="1:15" ht="16.5" thickTop="1" thickBot="1">
      <c r="D32" s="15" t="s">
        <v>23</v>
      </c>
      <c r="E32" s="18">
        <f>$E$4*26</f>
        <v>45000</v>
      </c>
      <c r="F32" s="7">
        <f>SUM(F4:F31)</f>
        <v>45000</v>
      </c>
      <c r="G32" s="5"/>
      <c r="H32" s="33">
        <f>SUM(H4:H31)</f>
        <v>45000</v>
      </c>
      <c r="I32" s="14" t="s">
        <v>24</v>
      </c>
      <c r="J32" s="5"/>
      <c r="K32" s="27">
        <f>SUM(K4:K31)</f>
        <v>0</v>
      </c>
    </row>
    <row r="33" spans="6:11" ht="15.75" thickTop="1">
      <c r="F33" s="5"/>
      <c r="G33" s="5"/>
      <c r="H33" s="7"/>
      <c r="I33" s="5"/>
      <c r="J33" s="5"/>
      <c r="K33" s="5"/>
    </row>
  </sheetData>
  <sheetProtection sheet="1" objects="1" scenarios="1"/>
  <protectedRanges>
    <protectedRange sqref="E2" name="Range1"/>
  </protectedRanges>
  <mergeCells count="2">
    <mergeCell ref="A2:C2"/>
    <mergeCell ref="E1:F1"/>
  </mergeCells>
  <pageMargins left="0.7" right="0.7" top="0.75" bottom="0.75" header="0.3" footer="0.3"/>
  <pageSetup orientation="portrait" horizontalDpi="1200" verticalDpi="1200" r:id="rId1"/>
  <ignoredErrors>
    <ignoredError sqref="C15 C1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de8877-022d-44ba-ba21-9f1007fb4781" xsi:nil="true"/>
    <lcf76f155ced4ddcb4097134ff3c332f xmlns="d39ac872-3756-4d88-a975-63ad4750fa8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04B981B4A9249BDDC860D0EC4160F" ma:contentTypeVersion="13" ma:contentTypeDescription="Create a new document." ma:contentTypeScope="" ma:versionID="78b524664228040c122a3f2182a7075c">
  <xsd:schema xmlns:xsd="http://www.w3.org/2001/XMLSchema" xmlns:xs="http://www.w3.org/2001/XMLSchema" xmlns:p="http://schemas.microsoft.com/office/2006/metadata/properties" xmlns:ns2="d39ac872-3756-4d88-a975-63ad4750fa8e" xmlns:ns3="49de8877-022d-44ba-ba21-9f1007fb4781" targetNamespace="http://schemas.microsoft.com/office/2006/metadata/properties" ma:root="true" ma:fieldsID="6c19ad066dd6d2cd2fa9b3eccdcdaa62" ns2:_="" ns3:_="">
    <xsd:import namespace="d39ac872-3756-4d88-a975-63ad4750fa8e"/>
    <xsd:import namespace="49de8877-022d-44ba-ba21-9f1007fb478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ac872-3756-4d88-a975-63ad4750fa8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ec41815-f866-473a-a3ba-291165dbb8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8877-022d-44ba-ba21-9f1007fb478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ba0f4d-de3b-4fe9-ab47-12b58a861d53}" ma:internalName="TaxCatchAll" ma:showField="CatchAllData" ma:web="49de8877-022d-44ba-ba21-9f1007fb4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7DEFC-D51B-4813-8F3A-8D44C258A90C}"/>
</file>

<file path=customXml/itemProps2.xml><?xml version="1.0" encoding="utf-8"?>
<ds:datastoreItem xmlns:ds="http://schemas.openxmlformats.org/officeDocument/2006/customXml" ds:itemID="{82059A93-25B1-4EB0-92A7-FDE3B4FC243D}"/>
</file>

<file path=customXml/itemProps3.xml><?xml version="1.0" encoding="utf-8"?>
<ds:datastoreItem xmlns:ds="http://schemas.openxmlformats.org/officeDocument/2006/customXml" ds:itemID="{96F3B4E8-B17B-404D-9109-AB094B666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Tennessee Tech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Jennifer</dc:creator>
  <cp:keywords/>
  <dc:description/>
  <cp:lastModifiedBy/>
  <cp:revision/>
  <dcterms:created xsi:type="dcterms:W3CDTF">2024-09-18T13:43:42Z</dcterms:created>
  <dcterms:modified xsi:type="dcterms:W3CDTF">2024-10-15T17:49:31Z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  <property fmtid="{D5CDD505-2E9C-101B-9397-08002B2CF9AE}" pid="3" name="ContentTypeId">
    <vt:lpwstr>0x010100E4004B981B4A9249BDDC860D0EC4160F</vt:lpwstr>
  </property>
</Properties>
</file>